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39" i="1" l="1"/>
  <c r="H28" i="1"/>
  <c r="D83" i="1" l="1"/>
  <c r="D81" i="1"/>
  <c r="D77" i="1"/>
  <c r="D72" i="1"/>
  <c r="D66" i="1"/>
  <c r="D58" i="1"/>
  <c r="D55" i="1"/>
  <c r="D46" i="1"/>
  <c r="D42" i="1"/>
  <c r="D36" i="1"/>
  <c r="D25" i="1"/>
  <c r="D20" i="1"/>
  <c r="D17" i="1"/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<sst xmlns="http://schemas.openxmlformats.org/spreadsheetml/2006/main" count="284" uniqueCount="111">
  <si>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</si>
  <si>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</si>
  <si>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</si>
  <si>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</si>
  <si>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</si>
  <si>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</si>
  <si>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</si>
  <si>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</si>
  <si>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</si>
  <si>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</si>
  <si>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</si>
  <si>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</si>
  <si>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</si>
  <si>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</si>
  <si>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</si>
  <si>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</si>
  <si>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</si>
  <si>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</si>
  <si>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</si>
  <si>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</si>
  <si>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</si>
  <si>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</si>
  <si>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</si>
  <si>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</si>
  <si>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</si>
  <si>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</si>
  <si>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</si>
  <si>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</si>
  <si>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</si>
  <si>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</si>
  <si>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</si>
  <si>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</si>
  <si>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</si>
  <si>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</si>
  <si>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</si>
  <si>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</si>
  <si>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</si>
  <si>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</si>
  <si>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</si>
  <si>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</si>
  <si>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</si>
  <si>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</si>
  <si>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</si>
  <si>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</si>
  <si>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</si>
  <si>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</si>
  <si>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</si>
  <si>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</si>
  <si>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</si>
  <si>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</si>
  <si>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</si>
  <si>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</si>
  <si>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</si>
  <si>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</si>
  <si>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</si>
  <si>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</si>
  <si>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</si>
  <si>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</si>
  <si>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</si>
  <si>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</si>
  <si>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</si>
  <si>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</si>
  <si>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</si>
  <si>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</si>
  <si>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</si>
  <si>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</si>
  <si>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</si>
  <si>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</si>
  <si>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</si>
  <si>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</si>
  <si>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</si>
  <si>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</si>
  <si>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</si>
  <si>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</si>
  <si>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</si>
  <si>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</si>
  <si>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</si>
  <si>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</si>
  <si>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</si>
  <si>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</si>
  <si>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</si>
  <si>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</si>
  <si>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</si>
  <si>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</si>
  <si>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</si>
  <si>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</si>
  <si>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</si>
  <si>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</si>
  <si>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</si>
  <si>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</si>
  <si>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</si>
  <si>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</si>
  <si>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</si>
  <si>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</si>
  <si>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</si>
  <si>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</si>
  <si>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</si>
  <si>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</si>
  <si>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</si>
  <si>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Исполнено за I квартал 2020 года</t>
  </si>
  <si>
    <t>Сведения об исполнении расходов областного бюджета по разделам и подразделам классификации расходов бюджетов за I квартал 2021 года в сравнении с запланированными значениями на 2021 год и соответствующим периодом 2020 года</t>
  </si>
  <si>
    <t>Исполнено за I квартал 2021 года</t>
  </si>
  <si>
    <t>Бюджетные ассигнования в соответствии с Законом Калужской области
 от 03.12.2020
 № 27-ОЗ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</si>
  <si>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</si>
  <si>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</si>
  <si>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</si>
  <si>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</si>
  <si>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x</t>
  </si>
  <si>
    <t>2021 год</t>
  </si>
  <si>
    <t>Темп роста к соответствующему периоду 2020 года, %</t>
  </si>
  <si>
    <t>% исполнения к плану в соответствии с Законом Калужской области от 03.12.2020
№ 27-ОЗ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</si>
</sst>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4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165" fontId="12" fillId="0" borderId="3" xfId="31" applyNumberFormat="1" applyFont="1" applyFill="1" applyBorder="1" applyAlignment="1">
      <alignment horizontal="right" vertical="top"/>
    </xf>
    <xf numFmtId="165" fontId="10" fillId="0" borderId="3" xfId="31" applyNumberFormat="1" applyFont="1" applyFill="1" applyBorder="1" applyAlignment="1">
      <alignment horizontal="right" vertical="top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Normal="110" zoomScaleSheetLayoutView="100" workbookViewId="0">
      <selection activeCell="H5" sqref="H5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style="30" customWidth="1"/>
    <col min="6" max="6" width="19.6640625" style="30" customWidth="1"/>
    <col min="7" max="7" width="18.33203125" style="30" customWidth="1"/>
    <col min="8" max="8" width="16.33203125" customWidth="1"/>
    <col min="9" max="9" width="15.83203125" style="30" customWidth="1"/>
    <col min="10" max="10" width="16.6640625" customWidth="1"/>
  </cols>
  <sheetData>
    <row r="1" spans="1:10" ht="51" customHeight="1" x14ac:dyDescent="0.25">
      <c r="A1" s="44" t="s">
        <v>100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89</v>
      </c>
    </row>
    <row r="3" spans="1:10" ht="21" customHeight="1" x14ac:dyDescent="0.2">
      <c r="A3" s="46" t="s">
        <v>0</v>
      </c>
      <c r="B3" s="46" t="s">
        <v>1</v>
      </c>
      <c r="C3" s="46" t="s">
        <v>86</v>
      </c>
      <c r="D3" s="50" t="s">
        <v>99</v>
      </c>
      <c r="E3" s="51" t="s">
        <v>108</v>
      </c>
      <c r="F3" s="52"/>
      <c r="G3" s="52"/>
      <c r="H3" s="52"/>
      <c r="I3" s="53"/>
      <c r="J3" s="48" t="s">
        <v>109</v>
      </c>
    </row>
    <row r="4" spans="1:10" ht="111" customHeight="1" x14ac:dyDescent="0.2">
      <c r="A4" s="47"/>
      <c r="B4" s="47"/>
      <c r="C4" s="47"/>
      <c r="D4" s="50"/>
      <c r="E4" s="29" t="s">
        <v>102</v>
      </c>
      <c r="F4" s="29" t="s">
        <v>90</v>
      </c>
      <c r="G4" s="29" t="s">
        <v>101</v>
      </c>
      <c r="H4" s="28" t="s">
        <v>110</v>
      </c>
      <c r="I4" s="29" t="s">
        <v>91</v>
      </c>
      <c r="J4" s="49"/>
    </row>
    <row r="5" spans="1:10" ht="18.75" x14ac:dyDescent="0.2">
      <c r="A5" s="25"/>
      <c r="B5" s="26"/>
      <c r="C5" s="27" t="s">
        <v>2</v>
      </c>
      <c r="D5" s="31">
        <f>SUM(D6,D17,D20,D25,D36,D42,D46,D55,D58,D66,D72,D77,D81,D83)</f>
        <v>12266013.700000001</v>
      </c>
      <c r="E5" s="31">
        <f>SUM(E6,E17,E20,E25,E36,E42,E46,E55,E58,E66,E72,E77,E81,E83)</f>
        <v>67949039.299999997</v>
      </c>
      <c r="F5" s="31">
        <f>SUM(F6,F17,F20,F25,F36,F42,F46,F55,F58,F66,F72,F77,F81,F83)</f>
        <v>72387795.099999979</v>
      </c>
      <c r="G5" s="31">
        <f>SUM(G6,G17,G20,G25,G36,G42,G46,G55,G58,G66,G72,G77,G81,G83)</f>
        <v>12830335.099999998</v>
      </c>
      <c r="H5" s="31">
        <f>G5/E5*100</f>
        <v>18.882290658081459</v>
      </c>
      <c r="I5" s="31">
        <f>G5/F5*100</f>
        <v>17.724445235934532</v>
      </c>
      <c r="J5" s="32">
        <f>G5/D5*100</f>
        <v>104.60069109493982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3">
        <f>SUM(D7:D16)</f>
        <v>373191</v>
      </c>
      <c r="E6" s="33">
        <f>SUM(E7:E16)</f>
        <v>4196887.9000000004</v>
      </c>
      <c r="F6" s="33">
        <f>SUM(F7:F16)</f>
        <v>2576671</v>
      </c>
      <c r="G6" s="33">
        <f>SUM(G7:G16)</f>
        <v>421167.4</v>
      </c>
      <c r="H6" s="34">
        <f>G6/E6*100</f>
        <v>10.035231105410272</v>
      </c>
      <c r="I6" s="34">
        <f>G6/F6*100</f>
        <v>16.345408474733482</v>
      </c>
      <c r="J6" s="34">
        <f>G6/D6*100</f>
        <v>112.85572267284046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5">
        <v>2312.1</v>
      </c>
      <c r="E7" s="36">
        <v>5345.6</v>
      </c>
      <c r="F7" s="36">
        <v>5345.6</v>
      </c>
      <c r="G7" s="35">
        <v>885.6</v>
      </c>
      <c r="H7" s="37">
        <f>G7/E7*100</f>
        <v>16.566896138880573</v>
      </c>
      <c r="I7" s="37">
        <f>G7/F7*100</f>
        <v>16.566896138880573</v>
      </c>
      <c r="J7" s="37">
        <f>G7/D7*100</f>
        <v>38.302841572596343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5">
        <v>27842.3</v>
      </c>
      <c r="E8" s="36">
        <v>138396</v>
      </c>
      <c r="F8" s="36">
        <v>140805</v>
      </c>
      <c r="G8" s="35">
        <v>30362.7</v>
      </c>
      <c r="H8" s="37">
        <f t="shared" ref="H8:H76" si="0">G8/E8*100</f>
        <v>21.939001127200207</v>
      </c>
      <c r="I8" s="37">
        <f t="shared" ref="I8:I76" si="1">G8/F8*100</f>
        <v>21.563651858953872</v>
      </c>
      <c r="J8" s="37">
        <f t="shared" ref="J8:J76" si="2">G8/D8*100</f>
        <v>109.05241305495595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5">
        <v>51853.7</v>
      </c>
      <c r="E9" s="36">
        <v>206878.1</v>
      </c>
      <c r="F9" s="36">
        <v>206878.1</v>
      </c>
      <c r="G9" s="35">
        <v>52912</v>
      </c>
      <c r="H9" s="37">
        <f t="shared" si="0"/>
        <v>25.576414323217389</v>
      </c>
      <c r="I9" s="37">
        <f t="shared" si="1"/>
        <v>25.576414323217389</v>
      </c>
      <c r="J9" s="37">
        <f t="shared" si="2"/>
        <v>102.04093439812397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5">
        <v>45797.4</v>
      </c>
      <c r="E10" s="36">
        <v>223617.7</v>
      </c>
      <c r="F10" s="36">
        <v>223617.7</v>
      </c>
      <c r="G10" s="35">
        <v>52013</v>
      </c>
      <c r="H10" s="37">
        <f t="shared" si="0"/>
        <v>23.259786680571349</v>
      </c>
      <c r="I10" s="37">
        <f t="shared" si="1"/>
        <v>23.259786680571349</v>
      </c>
      <c r="J10" s="37">
        <f t="shared" si="2"/>
        <v>113.57194949931655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5">
        <v>46793.599999999999</v>
      </c>
      <c r="E11" s="36">
        <v>234663.9</v>
      </c>
      <c r="F11" s="36">
        <v>232576.3</v>
      </c>
      <c r="G11" s="35">
        <v>49401.5</v>
      </c>
      <c r="H11" s="37">
        <f t="shared" si="0"/>
        <v>21.052023766757479</v>
      </c>
      <c r="I11" s="37">
        <f t="shared" si="1"/>
        <v>21.240986291380505</v>
      </c>
      <c r="J11" s="37">
        <f t="shared" si="2"/>
        <v>105.57319804417698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5">
        <v>18580.3</v>
      </c>
      <c r="E12" s="36">
        <v>76972.899999999994</v>
      </c>
      <c r="F12" s="36">
        <v>80836.5</v>
      </c>
      <c r="G12" s="35">
        <v>19371</v>
      </c>
      <c r="H12" s="37">
        <f t="shared" si="0"/>
        <v>25.165999981811783</v>
      </c>
      <c r="I12" s="37">
        <f t="shared" si="1"/>
        <v>23.963184947393813</v>
      </c>
      <c r="J12" s="37">
        <f t="shared" si="2"/>
        <v>104.25558252557816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5">
        <v>0</v>
      </c>
      <c r="E13" s="36">
        <v>5200</v>
      </c>
      <c r="F13" s="36">
        <v>5200</v>
      </c>
      <c r="G13" s="35">
        <v>0</v>
      </c>
      <c r="H13" s="37">
        <f t="shared" si="0"/>
        <v>0</v>
      </c>
      <c r="I13" s="37">
        <f t="shared" si="1"/>
        <v>0</v>
      </c>
      <c r="J13" s="42" t="s">
        <v>107</v>
      </c>
    </row>
    <row r="14" spans="1:10" ht="15" x14ac:dyDescent="0.2">
      <c r="A14" s="7" t="s">
        <v>3</v>
      </c>
      <c r="B14" s="7" t="s">
        <v>73</v>
      </c>
      <c r="C14" s="10" t="s">
        <v>87</v>
      </c>
      <c r="D14" s="35">
        <v>0</v>
      </c>
      <c r="E14" s="36">
        <v>40000</v>
      </c>
      <c r="F14" s="36">
        <v>39688</v>
      </c>
      <c r="G14" s="35">
        <v>0</v>
      </c>
      <c r="H14" s="37">
        <f t="shared" si="0"/>
        <v>0</v>
      </c>
      <c r="I14" s="37">
        <f t="shared" si="1"/>
        <v>0</v>
      </c>
      <c r="J14" s="42" t="s">
        <v>107</v>
      </c>
    </row>
    <row r="15" spans="1:10" ht="30" x14ac:dyDescent="0.2">
      <c r="A15" s="7" t="s">
        <v>3</v>
      </c>
      <c r="B15" s="7" t="s">
        <v>39</v>
      </c>
      <c r="C15" s="10" t="s">
        <v>92</v>
      </c>
      <c r="D15" s="35">
        <v>0</v>
      </c>
      <c r="E15" s="36">
        <v>0</v>
      </c>
      <c r="F15" s="36">
        <v>0</v>
      </c>
      <c r="G15" s="35">
        <v>0</v>
      </c>
      <c r="H15" s="42" t="s">
        <v>107</v>
      </c>
      <c r="I15" s="42" t="s">
        <v>107</v>
      </c>
      <c r="J15" s="42" t="s">
        <v>107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5">
        <v>180011.6</v>
      </c>
      <c r="E16" s="36">
        <v>3265813.7</v>
      </c>
      <c r="F16" s="36">
        <v>1641723.8</v>
      </c>
      <c r="G16" s="35">
        <v>216221.6</v>
      </c>
      <c r="H16" s="37">
        <f t="shared" si="0"/>
        <v>6.6207573322385169</v>
      </c>
      <c r="I16" s="37">
        <f t="shared" si="1"/>
        <v>13.170400526568477</v>
      </c>
      <c r="J16" s="37">
        <f t="shared" si="2"/>
        <v>120.11537034280013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3">
        <f t="shared" ref="D17:G17" si="3">SUM(D18:D18)</f>
        <v>7195.6</v>
      </c>
      <c r="E17" s="33">
        <f t="shared" si="3"/>
        <v>33663</v>
      </c>
      <c r="F17" s="33">
        <f t="shared" si="3"/>
        <v>33663</v>
      </c>
      <c r="G17" s="33">
        <f t="shared" si="3"/>
        <v>4600.8</v>
      </c>
      <c r="H17" s="34">
        <f t="shared" si="0"/>
        <v>13.667231084573567</v>
      </c>
      <c r="I17" s="34">
        <f t="shared" si="1"/>
        <v>13.667231084573567</v>
      </c>
      <c r="J17" s="34">
        <f t="shared" si="2"/>
        <v>63.939073878481288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5">
        <v>7195.6</v>
      </c>
      <c r="E18" s="36">
        <v>33663</v>
      </c>
      <c r="F18" s="36">
        <v>33663</v>
      </c>
      <c r="G18" s="35">
        <v>4600.8</v>
      </c>
      <c r="H18" s="37">
        <f t="shared" si="0"/>
        <v>13.667231084573567</v>
      </c>
      <c r="I18" s="37">
        <f t="shared" si="1"/>
        <v>13.667231084573567</v>
      </c>
      <c r="J18" s="37">
        <f t="shared" si="2"/>
        <v>63.939073878481288</v>
      </c>
    </row>
    <row r="19" spans="1:10" ht="16.5" customHeight="1" x14ac:dyDescent="0.2">
      <c r="A19" s="11" t="s">
        <v>6</v>
      </c>
      <c r="B19" s="11" t="s">
        <v>10</v>
      </c>
      <c r="C19" s="8" t="s">
        <v>93</v>
      </c>
      <c r="D19" s="35">
        <v>0</v>
      </c>
      <c r="E19" s="36">
        <v>0</v>
      </c>
      <c r="F19" s="36">
        <v>0</v>
      </c>
      <c r="G19" s="35">
        <v>0</v>
      </c>
      <c r="H19" s="42" t="s">
        <v>107</v>
      </c>
      <c r="I19" s="42" t="s">
        <v>107</v>
      </c>
      <c r="J19" s="42" t="s">
        <v>107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3">
        <f t="shared" ref="D20" si="4">SUM(D21:D24)</f>
        <v>126357.6</v>
      </c>
      <c r="E20" s="33">
        <f t="shared" ref="E20:G20" si="5">SUM(E21:E24)</f>
        <v>579191</v>
      </c>
      <c r="F20" s="33">
        <f t="shared" si="5"/>
        <v>578873.69999999995</v>
      </c>
      <c r="G20" s="33">
        <f t="shared" si="5"/>
        <v>115306.4</v>
      </c>
      <c r="H20" s="34">
        <f t="shared" si="0"/>
        <v>19.908182274931757</v>
      </c>
      <c r="I20" s="34">
        <f t="shared" si="1"/>
        <v>19.919094614248326</v>
      </c>
      <c r="J20" s="34">
        <f t="shared" si="2"/>
        <v>91.254028249982582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8">
        <v>19203.7</v>
      </c>
      <c r="E21" s="36">
        <v>58671.199999999997</v>
      </c>
      <c r="F21" s="36">
        <v>58671.199999999997</v>
      </c>
      <c r="G21" s="38">
        <v>15045.2</v>
      </c>
      <c r="H21" s="37">
        <f t="shared" si="0"/>
        <v>25.643245749192111</v>
      </c>
      <c r="I21" s="37">
        <f t="shared" si="1"/>
        <v>25.643245749192111</v>
      </c>
      <c r="J21" s="37">
        <f t="shared" si="2"/>
        <v>78.34531887084259</v>
      </c>
    </row>
    <row r="22" spans="1:10" ht="18.75" customHeight="1" x14ac:dyDescent="0.2">
      <c r="A22" s="12" t="s">
        <v>8</v>
      </c>
      <c r="B22" s="12" t="s">
        <v>26</v>
      </c>
      <c r="C22" s="14" t="s">
        <v>103</v>
      </c>
      <c r="D22" s="38">
        <v>2658.5</v>
      </c>
      <c r="E22" s="36">
        <v>46330.5</v>
      </c>
      <c r="F22" s="36">
        <v>46098.7</v>
      </c>
      <c r="G22" s="38">
        <v>2827.5</v>
      </c>
      <c r="H22" s="37">
        <f t="shared" si="0"/>
        <v>6.1028911839932656</v>
      </c>
      <c r="I22" s="37">
        <f t="shared" si="1"/>
        <v>6.1335786041688811</v>
      </c>
      <c r="J22" s="37">
        <f t="shared" si="2"/>
        <v>106.35696821515891</v>
      </c>
    </row>
    <row r="23" spans="1:10" ht="45" x14ac:dyDescent="0.2">
      <c r="A23" s="12" t="s">
        <v>8</v>
      </c>
      <c r="B23" s="12" t="s">
        <v>18</v>
      </c>
      <c r="C23" s="14" t="s">
        <v>104</v>
      </c>
      <c r="D23" s="38">
        <v>89449.3</v>
      </c>
      <c r="E23" s="36">
        <v>392283.3</v>
      </c>
      <c r="F23" s="36">
        <v>392197.8</v>
      </c>
      <c r="G23" s="38">
        <v>85654.399999999994</v>
      </c>
      <c r="H23" s="37">
        <f t="shared" si="0"/>
        <v>21.834832122601192</v>
      </c>
      <c r="I23" s="37">
        <f t="shared" si="1"/>
        <v>21.839592164973897</v>
      </c>
      <c r="J23" s="37">
        <f t="shared" si="2"/>
        <v>95.757484966344052</v>
      </c>
    </row>
    <row r="24" spans="1:10" ht="30.75" customHeight="1" x14ac:dyDescent="0.2">
      <c r="A24" s="15" t="s">
        <v>8</v>
      </c>
      <c r="B24" s="15" t="s">
        <v>27</v>
      </c>
      <c r="C24" s="14" t="s">
        <v>28</v>
      </c>
      <c r="D24" s="38">
        <v>15046.1</v>
      </c>
      <c r="E24" s="36">
        <v>81906</v>
      </c>
      <c r="F24" s="36">
        <v>81906</v>
      </c>
      <c r="G24" s="38">
        <v>11779.3</v>
      </c>
      <c r="H24" s="37">
        <f t="shared" si="0"/>
        <v>14.381486093814861</v>
      </c>
      <c r="I24" s="37">
        <f t="shared" si="1"/>
        <v>14.381486093814861</v>
      </c>
      <c r="J24" s="37">
        <f t="shared" si="2"/>
        <v>78.28806135809279</v>
      </c>
    </row>
    <row r="25" spans="1:10" ht="14.25" x14ac:dyDescent="0.2">
      <c r="A25" s="16" t="s">
        <v>10</v>
      </c>
      <c r="B25" s="16" t="s">
        <v>4</v>
      </c>
      <c r="C25" s="17" t="s">
        <v>29</v>
      </c>
      <c r="D25" s="39">
        <f t="shared" ref="D25" si="6">SUM(D26:D35)</f>
        <v>2353429.9000000004</v>
      </c>
      <c r="E25" s="39">
        <f t="shared" ref="E25:G25" si="7">SUM(E26:E35)</f>
        <v>11493585.9</v>
      </c>
      <c r="F25" s="39">
        <f t="shared" si="7"/>
        <v>15089415</v>
      </c>
      <c r="G25" s="39">
        <f t="shared" si="7"/>
        <v>1486825.9999999998</v>
      </c>
      <c r="H25" s="34">
        <f t="shared" si="0"/>
        <v>12.936136841331649</v>
      </c>
      <c r="I25" s="34">
        <f t="shared" si="1"/>
        <v>9.8534369954037295</v>
      </c>
      <c r="J25" s="34">
        <f t="shared" si="2"/>
        <v>63.176982666872703</v>
      </c>
    </row>
    <row r="26" spans="1:10" ht="15" x14ac:dyDescent="0.2">
      <c r="A26" s="15" t="s">
        <v>10</v>
      </c>
      <c r="B26" s="15" t="s">
        <v>3</v>
      </c>
      <c r="C26" s="14" t="s">
        <v>30</v>
      </c>
      <c r="D26" s="38">
        <v>61745.599999999999</v>
      </c>
      <c r="E26" s="36">
        <v>346477.1</v>
      </c>
      <c r="F26" s="36">
        <v>321293.09999999998</v>
      </c>
      <c r="G26" s="38">
        <v>66152.600000000006</v>
      </c>
      <c r="H26" s="37">
        <f t="shared" si="0"/>
        <v>19.092921292633775</v>
      </c>
      <c r="I26" s="37">
        <f t="shared" si="1"/>
        <v>20.589486671204583</v>
      </c>
      <c r="J26" s="37">
        <f t="shared" si="2"/>
        <v>107.13735067761914</v>
      </c>
    </row>
    <row r="27" spans="1:10" ht="15" x14ac:dyDescent="0.2">
      <c r="A27" s="15" t="s">
        <v>10</v>
      </c>
      <c r="B27" s="15" t="s">
        <v>6</v>
      </c>
      <c r="C27" s="14" t="s">
        <v>94</v>
      </c>
      <c r="D27" s="38">
        <v>0</v>
      </c>
      <c r="E27" s="36">
        <v>0</v>
      </c>
      <c r="F27" s="36">
        <v>0</v>
      </c>
      <c r="G27" s="38">
        <v>0</v>
      </c>
      <c r="H27" s="42" t="s">
        <v>107</v>
      </c>
      <c r="I27" s="42" t="s">
        <v>107</v>
      </c>
      <c r="J27" s="42" t="s">
        <v>107</v>
      </c>
    </row>
    <row r="28" spans="1:10" ht="17.25" customHeight="1" x14ac:dyDescent="0.2">
      <c r="A28" s="12" t="s">
        <v>10</v>
      </c>
      <c r="B28" s="12" t="s">
        <v>10</v>
      </c>
      <c r="C28" s="13" t="s">
        <v>31</v>
      </c>
      <c r="D28" s="38">
        <v>0</v>
      </c>
      <c r="E28" s="36">
        <v>4775.8999999999996</v>
      </c>
      <c r="F28" s="36">
        <v>4775.8999999999996</v>
      </c>
      <c r="G28" s="38">
        <v>0</v>
      </c>
      <c r="H28" s="37">
        <f t="shared" si="0"/>
        <v>0</v>
      </c>
      <c r="I28" s="37">
        <f t="shared" si="1"/>
        <v>0</v>
      </c>
      <c r="J28" s="42" t="s">
        <v>107</v>
      </c>
    </row>
    <row r="29" spans="1:10" ht="15" x14ac:dyDescent="0.2">
      <c r="A29" s="12" t="s">
        <v>10</v>
      </c>
      <c r="B29" s="12" t="s">
        <v>12</v>
      </c>
      <c r="C29" s="13" t="s">
        <v>32</v>
      </c>
      <c r="D29" s="38">
        <v>237709.6</v>
      </c>
      <c r="E29" s="36">
        <v>1980707.4</v>
      </c>
      <c r="F29" s="36">
        <v>2011668.8</v>
      </c>
      <c r="G29" s="38">
        <v>167326.29999999999</v>
      </c>
      <c r="H29" s="37">
        <f t="shared" si="0"/>
        <v>8.4478050619692748</v>
      </c>
      <c r="I29" s="37">
        <f t="shared" si="1"/>
        <v>8.3177857110474633</v>
      </c>
      <c r="J29" s="37">
        <f t="shared" si="2"/>
        <v>70.391056987180988</v>
      </c>
    </row>
    <row r="30" spans="1:10" ht="15" x14ac:dyDescent="0.2">
      <c r="A30" s="12" t="s">
        <v>10</v>
      </c>
      <c r="B30" s="12" t="s">
        <v>14</v>
      </c>
      <c r="C30" s="13" t="s">
        <v>33</v>
      </c>
      <c r="D30" s="38">
        <v>0</v>
      </c>
      <c r="E30" s="36">
        <v>50067.6</v>
      </c>
      <c r="F30" s="36">
        <v>49174.6</v>
      </c>
      <c r="G30" s="38">
        <v>0</v>
      </c>
      <c r="H30" s="37">
        <f t="shared" si="0"/>
        <v>0</v>
      </c>
      <c r="I30" s="37">
        <f t="shared" si="1"/>
        <v>0</v>
      </c>
      <c r="J30" s="42" t="s">
        <v>107</v>
      </c>
    </row>
    <row r="31" spans="1:10" ht="15" x14ac:dyDescent="0.2">
      <c r="A31" s="12" t="s">
        <v>10</v>
      </c>
      <c r="B31" s="12" t="s">
        <v>16</v>
      </c>
      <c r="C31" s="14" t="s">
        <v>34</v>
      </c>
      <c r="D31" s="38">
        <v>65664.800000000003</v>
      </c>
      <c r="E31" s="36">
        <v>451208.8</v>
      </c>
      <c r="F31" s="36">
        <v>451258.8</v>
      </c>
      <c r="G31" s="38">
        <v>77769.2</v>
      </c>
      <c r="H31" s="37">
        <f t="shared" si="0"/>
        <v>17.235745402128682</v>
      </c>
      <c r="I31" s="37">
        <f t="shared" si="1"/>
        <v>17.233835661487376</v>
      </c>
      <c r="J31" s="37">
        <f t="shared" si="2"/>
        <v>118.43362044809396</v>
      </c>
    </row>
    <row r="32" spans="1:10" ht="15" x14ac:dyDescent="0.2">
      <c r="A32" s="12" t="s">
        <v>10</v>
      </c>
      <c r="B32" s="12" t="s">
        <v>35</v>
      </c>
      <c r="C32" s="13" t="s">
        <v>36</v>
      </c>
      <c r="D32" s="38">
        <v>361667.4</v>
      </c>
      <c r="E32" s="36">
        <v>1118146.1000000001</v>
      </c>
      <c r="F32" s="36">
        <v>1085891.3999999999</v>
      </c>
      <c r="G32" s="38">
        <v>184751.3</v>
      </c>
      <c r="H32" s="37">
        <f t="shared" si="0"/>
        <v>16.523001779463343</v>
      </c>
      <c r="I32" s="37">
        <f t="shared" si="1"/>
        <v>17.013791618572537</v>
      </c>
      <c r="J32" s="37">
        <f t="shared" si="2"/>
        <v>51.08320517691115</v>
      </c>
    </row>
    <row r="33" spans="1:10" ht="15" x14ac:dyDescent="0.2">
      <c r="A33" s="12" t="s">
        <v>10</v>
      </c>
      <c r="B33" s="15" t="s">
        <v>26</v>
      </c>
      <c r="C33" s="14" t="s">
        <v>37</v>
      </c>
      <c r="D33" s="38">
        <v>798153.3</v>
      </c>
      <c r="E33" s="36">
        <v>4926451.5</v>
      </c>
      <c r="F33" s="36">
        <v>8492702.5</v>
      </c>
      <c r="G33" s="38">
        <v>505282</v>
      </c>
      <c r="H33" s="37">
        <f t="shared" si="0"/>
        <v>10.256510187911116</v>
      </c>
      <c r="I33" s="37">
        <f t="shared" si="1"/>
        <v>5.9496020259746523</v>
      </c>
      <c r="J33" s="37">
        <f t="shared" si="2"/>
        <v>63.306384876188574</v>
      </c>
    </row>
    <row r="34" spans="1:10" ht="15" x14ac:dyDescent="0.2">
      <c r="A34" s="12" t="s">
        <v>10</v>
      </c>
      <c r="B34" s="15" t="s">
        <v>18</v>
      </c>
      <c r="C34" s="13" t="s">
        <v>38</v>
      </c>
      <c r="D34" s="38">
        <v>58482.8</v>
      </c>
      <c r="E34" s="36">
        <v>359301.4</v>
      </c>
      <c r="F34" s="36">
        <v>355059.9</v>
      </c>
      <c r="G34" s="38">
        <v>47426.400000000001</v>
      </c>
      <c r="H34" s="37">
        <f t="shared" si="0"/>
        <v>13.199614585414917</v>
      </c>
      <c r="I34" s="37">
        <f t="shared" si="1"/>
        <v>13.357295487324814</v>
      </c>
      <c r="J34" s="37">
        <f t="shared" si="2"/>
        <v>81.094612433057236</v>
      </c>
    </row>
    <row r="35" spans="1:10" ht="16.5" customHeight="1" x14ac:dyDescent="0.2">
      <c r="A35" s="12" t="s">
        <v>10</v>
      </c>
      <c r="B35" s="15" t="s">
        <v>39</v>
      </c>
      <c r="C35" s="13" t="s">
        <v>40</v>
      </c>
      <c r="D35" s="38">
        <v>770006.4</v>
      </c>
      <c r="E35" s="36">
        <v>2256450.1</v>
      </c>
      <c r="F35" s="36">
        <v>2317590</v>
      </c>
      <c r="G35" s="38">
        <v>438118.2</v>
      </c>
      <c r="H35" s="37">
        <f t="shared" si="0"/>
        <v>19.416259194032254</v>
      </c>
      <c r="I35" s="37">
        <f t="shared" si="1"/>
        <v>18.904042561453924</v>
      </c>
      <c r="J35" s="37">
        <f t="shared" si="2"/>
        <v>56.897994614070733</v>
      </c>
    </row>
    <row r="36" spans="1:10" ht="14.25" x14ac:dyDescent="0.2">
      <c r="A36" s="5" t="s">
        <v>12</v>
      </c>
      <c r="B36" s="5" t="s">
        <v>4</v>
      </c>
      <c r="C36" s="6" t="s">
        <v>41</v>
      </c>
      <c r="D36" s="33">
        <f t="shared" ref="D36" si="8">SUM(D38:D41)+D37</f>
        <v>63917.4</v>
      </c>
      <c r="E36" s="33">
        <f t="shared" ref="E36:G36" si="9">SUM(E38:E41)+E37</f>
        <v>3637864.4999999995</v>
      </c>
      <c r="F36" s="33">
        <f t="shared" si="9"/>
        <v>3978000.9</v>
      </c>
      <c r="G36" s="33">
        <f t="shared" si="9"/>
        <v>321331.39999999997</v>
      </c>
      <c r="H36" s="34">
        <f t="shared" si="0"/>
        <v>8.832967802951428</v>
      </c>
      <c r="I36" s="34">
        <f t="shared" si="1"/>
        <v>8.077710590764319</v>
      </c>
      <c r="J36" s="34">
        <f t="shared" si="2"/>
        <v>502.72914730574138</v>
      </c>
    </row>
    <row r="37" spans="1:10" ht="15" x14ac:dyDescent="0.2">
      <c r="A37" s="12" t="s">
        <v>12</v>
      </c>
      <c r="B37" s="15" t="s">
        <v>3</v>
      </c>
      <c r="C37" s="8" t="s">
        <v>42</v>
      </c>
      <c r="D37" s="35">
        <v>21434.400000000001</v>
      </c>
      <c r="E37" s="36">
        <v>674114.1</v>
      </c>
      <c r="F37" s="36">
        <v>696352.6</v>
      </c>
      <c r="G37" s="35">
        <v>18027</v>
      </c>
      <c r="H37" s="37">
        <f t="shared" si="0"/>
        <v>2.6741763745929661</v>
      </c>
      <c r="I37" s="37">
        <f t="shared" si="1"/>
        <v>2.5887747098237304</v>
      </c>
      <c r="J37" s="37">
        <f t="shared" si="2"/>
        <v>84.103123950285521</v>
      </c>
    </row>
    <row r="38" spans="1:10" ht="15" x14ac:dyDescent="0.2">
      <c r="A38" s="11" t="s">
        <v>12</v>
      </c>
      <c r="B38" s="11" t="s">
        <v>6</v>
      </c>
      <c r="C38" s="8" t="s">
        <v>43</v>
      </c>
      <c r="D38" s="35">
        <v>1236.0999999999999</v>
      </c>
      <c r="E38" s="36">
        <v>1298769.3999999999</v>
      </c>
      <c r="F38" s="36">
        <v>1617412.9</v>
      </c>
      <c r="G38" s="35">
        <v>260905.3</v>
      </c>
      <c r="H38" s="37">
        <f t="shared" si="0"/>
        <v>20.088654691125306</v>
      </c>
      <c r="I38" s="37">
        <f t="shared" si="1"/>
        <v>16.131026282775412</v>
      </c>
      <c r="J38" s="37">
        <f t="shared" si="2"/>
        <v>21107.135345036808</v>
      </c>
    </row>
    <row r="39" spans="1:10" ht="15" x14ac:dyDescent="0.2">
      <c r="A39" s="11" t="s">
        <v>12</v>
      </c>
      <c r="B39" s="11" t="s">
        <v>8</v>
      </c>
      <c r="C39" s="8" t="s">
        <v>44</v>
      </c>
      <c r="D39" s="35">
        <v>150</v>
      </c>
      <c r="E39" s="36">
        <v>1322394.7</v>
      </c>
      <c r="F39" s="36">
        <v>1322384.7</v>
      </c>
      <c r="G39" s="35">
        <v>3491</v>
      </c>
      <c r="H39" s="37">
        <f t="shared" si="0"/>
        <v>0.26399077370772889</v>
      </c>
      <c r="I39" s="37">
        <f t="shared" si="1"/>
        <v>0.26399277003129273</v>
      </c>
      <c r="J39" s="37">
        <f t="shared" si="2"/>
        <v>2327.3333333333335</v>
      </c>
    </row>
    <row r="40" spans="1:10" ht="30" x14ac:dyDescent="0.2">
      <c r="A40" s="11" t="s">
        <v>12</v>
      </c>
      <c r="B40" s="11" t="s">
        <v>10</v>
      </c>
      <c r="C40" s="8" t="s">
        <v>95</v>
      </c>
      <c r="D40" s="35">
        <v>0</v>
      </c>
      <c r="E40" s="36">
        <v>0</v>
      </c>
      <c r="F40" s="36">
        <v>0</v>
      </c>
      <c r="G40" s="35">
        <v>0</v>
      </c>
      <c r="H40" s="42" t="s">
        <v>107</v>
      </c>
      <c r="I40" s="42" t="s">
        <v>107</v>
      </c>
      <c r="J40" s="42" t="s">
        <v>107</v>
      </c>
    </row>
    <row r="41" spans="1:10" ht="29.25" customHeight="1" x14ac:dyDescent="0.2">
      <c r="A41" s="12" t="s">
        <v>12</v>
      </c>
      <c r="B41" s="15" t="s">
        <v>12</v>
      </c>
      <c r="C41" s="10" t="s">
        <v>45</v>
      </c>
      <c r="D41" s="35">
        <v>41096.9</v>
      </c>
      <c r="E41" s="36">
        <v>342586.3</v>
      </c>
      <c r="F41" s="36">
        <v>341850.7</v>
      </c>
      <c r="G41" s="35">
        <v>38908.1</v>
      </c>
      <c r="H41" s="37">
        <f t="shared" si="0"/>
        <v>11.357167522460763</v>
      </c>
      <c r="I41" s="37">
        <f t="shared" si="1"/>
        <v>11.381606063699737</v>
      </c>
      <c r="J41" s="37">
        <f t="shared" si="2"/>
        <v>94.674050840817671</v>
      </c>
    </row>
    <row r="42" spans="1:10" ht="14.25" x14ac:dyDescent="0.2">
      <c r="A42" s="5" t="s">
        <v>14</v>
      </c>
      <c r="B42" s="5" t="s">
        <v>4</v>
      </c>
      <c r="C42" s="6" t="s">
        <v>46</v>
      </c>
      <c r="D42" s="39">
        <f t="shared" ref="D42" si="10">SUM(D43:D45)</f>
        <v>11737.7</v>
      </c>
      <c r="E42" s="39">
        <f t="shared" ref="E42:G42" si="11">SUM(E43:E45)</f>
        <v>153610</v>
      </c>
      <c r="F42" s="39">
        <f t="shared" si="11"/>
        <v>152871.79999999999</v>
      </c>
      <c r="G42" s="39">
        <f t="shared" si="11"/>
        <v>24541.8</v>
      </c>
      <c r="H42" s="34">
        <f t="shared" si="0"/>
        <v>15.976694225636351</v>
      </c>
      <c r="I42" s="34">
        <f t="shared" si="1"/>
        <v>16.053843808995513</v>
      </c>
      <c r="J42" s="34">
        <f t="shared" si="2"/>
        <v>209.08525520331921</v>
      </c>
    </row>
    <row r="43" spans="1:10" ht="15" x14ac:dyDescent="0.2">
      <c r="A43" s="11" t="s">
        <v>14</v>
      </c>
      <c r="B43" s="11" t="s">
        <v>3</v>
      </c>
      <c r="C43" s="8" t="s">
        <v>47</v>
      </c>
      <c r="D43" s="38">
        <v>0</v>
      </c>
      <c r="E43" s="36">
        <v>0</v>
      </c>
      <c r="F43" s="36">
        <v>0</v>
      </c>
      <c r="G43" s="38">
        <v>0</v>
      </c>
      <c r="H43" s="42" t="s">
        <v>107</v>
      </c>
      <c r="I43" s="42" t="s">
        <v>107</v>
      </c>
      <c r="J43" s="42" t="s">
        <v>107</v>
      </c>
    </row>
    <row r="44" spans="1:10" ht="30" x14ac:dyDescent="0.2">
      <c r="A44" s="12" t="s">
        <v>14</v>
      </c>
      <c r="B44" s="15" t="s">
        <v>8</v>
      </c>
      <c r="C44" s="14" t="s">
        <v>48</v>
      </c>
      <c r="D44" s="38">
        <v>8205.2000000000007</v>
      </c>
      <c r="E44" s="36">
        <v>136715.1</v>
      </c>
      <c r="F44" s="36">
        <v>136026.9</v>
      </c>
      <c r="G44" s="38">
        <v>22319.3</v>
      </c>
      <c r="H44" s="37">
        <f t="shared" si="0"/>
        <v>16.325409556076835</v>
      </c>
      <c r="I44" s="37">
        <f t="shared" si="1"/>
        <v>16.408004593209139</v>
      </c>
      <c r="J44" s="37">
        <f t="shared" si="2"/>
        <v>272.01408862672446</v>
      </c>
    </row>
    <row r="45" spans="1:10" ht="17.25" customHeight="1" x14ac:dyDescent="0.2">
      <c r="A45" s="12" t="s">
        <v>14</v>
      </c>
      <c r="B45" s="15" t="s">
        <v>12</v>
      </c>
      <c r="C45" s="13" t="s">
        <v>49</v>
      </c>
      <c r="D45" s="38">
        <v>3532.5</v>
      </c>
      <c r="E45" s="36">
        <v>16894.900000000001</v>
      </c>
      <c r="F45" s="36">
        <v>16844.900000000001</v>
      </c>
      <c r="G45" s="38">
        <v>2222.5</v>
      </c>
      <c r="H45" s="37">
        <f t="shared" si="0"/>
        <v>13.154857382997234</v>
      </c>
      <c r="I45" s="37">
        <f t="shared" si="1"/>
        <v>13.193904386490866</v>
      </c>
      <c r="J45" s="37">
        <f t="shared" si="2"/>
        <v>62.915782024062281</v>
      </c>
    </row>
    <row r="46" spans="1:10" ht="14.25" x14ac:dyDescent="0.2">
      <c r="A46" s="5" t="s">
        <v>16</v>
      </c>
      <c r="B46" s="5" t="s">
        <v>4</v>
      </c>
      <c r="C46" s="6" t="s">
        <v>50</v>
      </c>
      <c r="D46" s="33">
        <f t="shared" ref="D46" si="12">SUM(D47:D54)</f>
        <v>3039450.2999999993</v>
      </c>
      <c r="E46" s="33">
        <f t="shared" ref="E46:G46" si="13">SUM(E47:E54)</f>
        <v>18094236.599999998</v>
      </c>
      <c r="F46" s="33">
        <f t="shared" si="13"/>
        <v>18111439.900000002</v>
      </c>
      <c r="G46" s="33">
        <f t="shared" si="13"/>
        <v>3417262.5999999996</v>
      </c>
      <c r="H46" s="34">
        <f t="shared" si="0"/>
        <v>18.885917519172928</v>
      </c>
      <c r="I46" s="34">
        <f t="shared" si="1"/>
        <v>18.867978575242926</v>
      </c>
      <c r="J46" s="34">
        <f t="shared" si="2"/>
        <v>112.43028385757781</v>
      </c>
    </row>
    <row r="47" spans="1:10" ht="15" x14ac:dyDescent="0.2">
      <c r="A47" s="7" t="s">
        <v>16</v>
      </c>
      <c r="B47" s="18" t="s">
        <v>3</v>
      </c>
      <c r="C47" s="10" t="s">
        <v>51</v>
      </c>
      <c r="D47" s="35">
        <v>864408.2</v>
      </c>
      <c r="E47" s="36">
        <v>5229041.4000000004</v>
      </c>
      <c r="F47" s="36">
        <v>5165482.5</v>
      </c>
      <c r="G47" s="35">
        <v>924788.6</v>
      </c>
      <c r="H47" s="37">
        <f t="shared" si="0"/>
        <v>17.685623984541408</v>
      </c>
      <c r="I47" s="37">
        <f t="shared" si="1"/>
        <v>17.903237500078646</v>
      </c>
      <c r="J47" s="37">
        <f t="shared" si="2"/>
        <v>106.98517205181534</v>
      </c>
    </row>
    <row r="48" spans="1:10" ht="15" x14ac:dyDescent="0.2">
      <c r="A48" s="7" t="s">
        <v>16</v>
      </c>
      <c r="B48" s="18" t="s">
        <v>6</v>
      </c>
      <c r="C48" s="10" t="s">
        <v>52</v>
      </c>
      <c r="D48" s="35">
        <v>1612630.2</v>
      </c>
      <c r="E48" s="36">
        <v>9165928.9000000004</v>
      </c>
      <c r="F48" s="36">
        <v>9079168.4000000004</v>
      </c>
      <c r="G48" s="35">
        <v>1884674.7</v>
      </c>
      <c r="H48" s="37">
        <f t="shared" si="0"/>
        <v>20.561742520171631</v>
      </c>
      <c r="I48" s="37">
        <f t="shared" si="1"/>
        <v>20.758230456436955</v>
      </c>
      <c r="J48" s="37">
        <f t="shared" si="2"/>
        <v>116.86961462088456</v>
      </c>
    </row>
    <row r="49" spans="1:10" ht="15" x14ac:dyDescent="0.2">
      <c r="A49" s="7" t="s">
        <v>16</v>
      </c>
      <c r="B49" s="18" t="s">
        <v>8</v>
      </c>
      <c r="C49" s="10" t="s">
        <v>53</v>
      </c>
      <c r="D49" s="35">
        <v>18806.8</v>
      </c>
      <c r="E49" s="36">
        <v>184864.1</v>
      </c>
      <c r="F49" s="36">
        <v>173396.8</v>
      </c>
      <c r="G49" s="35">
        <v>34469.9</v>
      </c>
      <c r="H49" s="37">
        <f t="shared" si="0"/>
        <v>18.646075684786826</v>
      </c>
      <c r="I49" s="37">
        <f t="shared" si="1"/>
        <v>19.879201922988202</v>
      </c>
      <c r="J49" s="37">
        <f t="shared" si="2"/>
        <v>183.2842376161814</v>
      </c>
    </row>
    <row r="50" spans="1:10" ht="15" x14ac:dyDescent="0.2">
      <c r="A50" s="7" t="s">
        <v>16</v>
      </c>
      <c r="B50" s="18" t="s">
        <v>10</v>
      </c>
      <c r="C50" s="10" t="s">
        <v>54</v>
      </c>
      <c r="D50" s="35">
        <v>368652.6</v>
      </c>
      <c r="E50" s="36">
        <v>1673385.9</v>
      </c>
      <c r="F50" s="36">
        <v>1696933.2</v>
      </c>
      <c r="G50" s="35">
        <v>404347.5</v>
      </c>
      <c r="H50" s="37">
        <f t="shared" si="0"/>
        <v>24.163434148692183</v>
      </c>
      <c r="I50" s="37">
        <f t="shared" si="1"/>
        <v>23.82813301077497</v>
      </c>
      <c r="J50" s="37">
        <f t="shared" si="2"/>
        <v>109.68253038226233</v>
      </c>
    </row>
    <row r="51" spans="1:10" ht="31.5" customHeight="1" x14ac:dyDescent="0.2">
      <c r="A51" s="7" t="s">
        <v>16</v>
      </c>
      <c r="B51" s="18" t="s">
        <v>12</v>
      </c>
      <c r="C51" s="8" t="s">
        <v>55</v>
      </c>
      <c r="D51" s="35">
        <v>49063.3</v>
      </c>
      <c r="E51" s="36">
        <v>768134</v>
      </c>
      <c r="F51" s="36">
        <v>713714.2</v>
      </c>
      <c r="G51" s="35">
        <v>48138.8</v>
      </c>
      <c r="H51" s="37">
        <f t="shared" si="0"/>
        <v>6.266979459313089</v>
      </c>
      <c r="I51" s="37">
        <f t="shared" si="1"/>
        <v>6.7448286723172952</v>
      </c>
      <c r="J51" s="37">
        <f t="shared" si="2"/>
        <v>98.115699514708552</v>
      </c>
    </row>
    <row r="52" spans="1:10" ht="16.5" customHeight="1" x14ac:dyDescent="0.2">
      <c r="A52" s="7" t="s">
        <v>16</v>
      </c>
      <c r="B52" s="18" t="s">
        <v>14</v>
      </c>
      <c r="C52" s="8" t="s">
        <v>96</v>
      </c>
      <c r="D52" s="35">
        <v>0</v>
      </c>
      <c r="E52" s="36">
        <v>0</v>
      </c>
      <c r="F52" s="36">
        <v>0</v>
      </c>
      <c r="G52" s="35">
        <v>0</v>
      </c>
      <c r="H52" s="42" t="s">
        <v>107</v>
      </c>
      <c r="I52" s="42" t="s">
        <v>107</v>
      </c>
      <c r="J52" s="42" t="s">
        <v>107</v>
      </c>
    </row>
    <row r="53" spans="1:10" ht="18" customHeight="1" x14ac:dyDescent="0.2">
      <c r="A53" s="7" t="s">
        <v>16</v>
      </c>
      <c r="B53" s="7" t="s">
        <v>16</v>
      </c>
      <c r="C53" s="10" t="s">
        <v>88</v>
      </c>
      <c r="D53" s="35">
        <v>45530.8</v>
      </c>
      <c r="E53" s="36">
        <v>550727.9</v>
      </c>
      <c r="F53" s="36">
        <v>689500.1</v>
      </c>
      <c r="G53" s="35">
        <v>44905.1</v>
      </c>
      <c r="H53" s="37">
        <f t="shared" si="0"/>
        <v>8.1537724891003336</v>
      </c>
      <c r="I53" s="37">
        <f t="shared" si="1"/>
        <v>6.5127039140385907</v>
      </c>
      <c r="J53" s="37">
        <f t="shared" si="2"/>
        <v>98.625765415938218</v>
      </c>
    </row>
    <row r="54" spans="1:10" ht="15" x14ac:dyDescent="0.2">
      <c r="A54" s="7" t="s">
        <v>16</v>
      </c>
      <c r="B54" s="7" t="s">
        <v>26</v>
      </c>
      <c r="C54" s="10" t="s">
        <v>56</v>
      </c>
      <c r="D54" s="35">
        <v>80358.399999999994</v>
      </c>
      <c r="E54" s="36">
        <v>522154.4</v>
      </c>
      <c r="F54" s="36">
        <v>593244.69999999995</v>
      </c>
      <c r="G54" s="35">
        <v>75938</v>
      </c>
      <c r="H54" s="37">
        <f t="shared" si="0"/>
        <v>14.543207909384655</v>
      </c>
      <c r="I54" s="37">
        <f t="shared" si="1"/>
        <v>12.800451483173807</v>
      </c>
      <c r="J54" s="37">
        <f t="shared" si="2"/>
        <v>94.499143835616451</v>
      </c>
    </row>
    <row r="55" spans="1:10" ht="14.25" x14ac:dyDescent="0.2">
      <c r="A55" s="5" t="s">
        <v>35</v>
      </c>
      <c r="B55" s="5" t="s">
        <v>4</v>
      </c>
      <c r="C55" s="6" t="s">
        <v>57</v>
      </c>
      <c r="D55" s="33">
        <f t="shared" ref="D55" si="14">SUM(D56:D57)</f>
        <v>197171.80000000002</v>
      </c>
      <c r="E55" s="33">
        <f t="shared" ref="E55:G55" si="15">SUM(E56:E57)</f>
        <v>1140747.4000000001</v>
      </c>
      <c r="F55" s="33">
        <f t="shared" si="15"/>
        <v>1155097</v>
      </c>
      <c r="G55" s="33">
        <f t="shared" si="15"/>
        <v>205160.09999999998</v>
      </c>
      <c r="H55" s="34">
        <f t="shared" si="0"/>
        <v>17.984708972380737</v>
      </c>
      <c r="I55" s="34">
        <f t="shared" si="1"/>
        <v>17.76128758017725</v>
      </c>
      <c r="J55" s="34">
        <f t="shared" si="2"/>
        <v>104.0514414333084</v>
      </c>
    </row>
    <row r="56" spans="1:10" ht="15" x14ac:dyDescent="0.2">
      <c r="A56" s="12" t="s">
        <v>35</v>
      </c>
      <c r="B56" s="18" t="s">
        <v>3</v>
      </c>
      <c r="C56" s="13" t="s">
        <v>58</v>
      </c>
      <c r="D56" s="38">
        <v>181538.7</v>
      </c>
      <c r="E56" s="36">
        <v>1023840.8</v>
      </c>
      <c r="F56" s="36">
        <v>1039057.4</v>
      </c>
      <c r="G56" s="38">
        <v>190947.3</v>
      </c>
      <c r="H56" s="37">
        <f t="shared" si="0"/>
        <v>18.650096772857651</v>
      </c>
      <c r="I56" s="37">
        <f t="shared" si="1"/>
        <v>18.376973206677512</v>
      </c>
      <c r="J56" s="37">
        <f t="shared" si="2"/>
        <v>105.18269658205108</v>
      </c>
    </row>
    <row r="57" spans="1:10" ht="17.25" customHeight="1" x14ac:dyDescent="0.2">
      <c r="A57" s="12" t="s">
        <v>35</v>
      </c>
      <c r="B57" s="7" t="s">
        <v>10</v>
      </c>
      <c r="C57" s="14" t="s">
        <v>59</v>
      </c>
      <c r="D57" s="38">
        <v>15633.1</v>
      </c>
      <c r="E57" s="36">
        <v>116906.6</v>
      </c>
      <c r="F57" s="36">
        <v>116039.6</v>
      </c>
      <c r="G57" s="38">
        <v>14212.8</v>
      </c>
      <c r="H57" s="37">
        <f t="shared" si="0"/>
        <v>12.157397443771352</v>
      </c>
      <c r="I57" s="37">
        <f t="shared" si="1"/>
        <v>12.248232499939675</v>
      </c>
      <c r="J57" s="37">
        <f t="shared" si="2"/>
        <v>90.914789772981678</v>
      </c>
    </row>
    <row r="58" spans="1:10" ht="14.25" x14ac:dyDescent="0.2">
      <c r="A58" s="5" t="s">
        <v>26</v>
      </c>
      <c r="B58" s="5" t="s">
        <v>4</v>
      </c>
      <c r="C58" s="6" t="s">
        <v>60</v>
      </c>
      <c r="D58" s="33">
        <f t="shared" ref="D58" si="16">SUM(D59:D65)</f>
        <v>1422046.5</v>
      </c>
      <c r="E58" s="33">
        <f t="shared" ref="E58:G58" si="17">SUM(E59:E65)</f>
        <v>6693938.7000000002</v>
      </c>
      <c r="F58" s="33">
        <f t="shared" si="17"/>
        <v>8515701.3999999985</v>
      </c>
      <c r="G58" s="33">
        <f t="shared" si="17"/>
        <v>1842487.5</v>
      </c>
      <c r="H58" s="34">
        <f t="shared" si="0"/>
        <v>27.524714261276401</v>
      </c>
      <c r="I58" s="34">
        <f t="shared" si="1"/>
        <v>21.636356342884454</v>
      </c>
      <c r="J58" s="34">
        <f t="shared" si="2"/>
        <v>129.56591081937194</v>
      </c>
    </row>
    <row r="59" spans="1:10" ht="15" x14ac:dyDescent="0.2">
      <c r="A59" s="12" t="s">
        <v>26</v>
      </c>
      <c r="B59" s="19" t="s">
        <v>3</v>
      </c>
      <c r="C59" s="14" t="s">
        <v>61</v>
      </c>
      <c r="D59" s="38">
        <v>310789.90000000002</v>
      </c>
      <c r="E59" s="36">
        <v>1932872.1</v>
      </c>
      <c r="F59" s="36">
        <v>2763942.9</v>
      </c>
      <c r="G59" s="38">
        <v>448476.2</v>
      </c>
      <c r="H59" s="37">
        <f t="shared" si="0"/>
        <v>23.202580243152145</v>
      </c>
      <c r="I59" s="37">
        <f t="shared" si="1"/>
        <v>16.225957489932227</v>
      </c>
      <c r="J59" s="37">
        <f t="shared" si="2"/>
        <v>144.30205099972682</v>
      </c>
    </row>
    <row r="60" spans="1:10" ht="15" x14ac:dyDescent="0.2">
      <c r="A60" s="12" t="s">
        <v>26</v>
      </c>
      <c r="B60" s="15" t="s">
        <v>6</v>
      </c>
      <c r="C60" s="14" t="s">
        <v>62</v>
      </c>
      <c r="D60" s="38">
        <v>66411.100000000006</v>
      </c>
      <c r="E60" s="36">
        <v>943338.6</v>
      </c>
      <c r="F60" s="36">
        <v>1018222.3</v>
      </c>
      <c r="G60" s="38">
        <v>51138.9</v>
      </c>
      <c r="H60" s="37">
        <f t="shared" si="0"/>
        <v>5.4210545396955032</v>
      </c>
      <c r="I60" s="37">
        <f t="shared" si="1"/>
        <v>5.0223708516303365</v>
      </c>
      <c r="J60" s="37">
        <f t="shared" si="2"/>
        <v>77.003543082406395</v>
      </c>
    </row>
    <row r="61" spans="1:10" ht="15" x14ac:dyDescent="0.2">
      <c r="A61" s="12" t="s">
        <v>26</v>
      </c>
      <c r="B61" s="15" t="s">
        <v>10</v>
      </c>
      <c r="C61" s="14" t="s">
        <v>63</v>
      </c>
      <c r="D61" s="38">
        <v>13714.4</v>
      </c>
      <c r="E61" s="36">
        <v>67405.2</v>
      </c>
      <c r="F61" s="36">
        <v>110706</v>
      </c>
      <c r="G61" s="38">
        <v>14691.9</v>
      </c>
      <c r="H61" s="37">
        <f t="shared" si="0"/>
        <v>21.796389596054905</v>
      </c>
      <c r="I61" s="37">
        <f t="shared" si="1"/>
        <v>13.271096417538345</v>
      </c>
      <c r="J61" s="37">
        <f t="shared" si="2"/>
        <v>107.12754477046025</v>
      </c>
    </row>
    <row r="62" spans="1:10" ht="15" x14ac:dyDescent="0.2">
      <c r="A62" s="12" t="s">
        <v>26</v>
      </c>
      <c r="B62" s="15" t="s">
        <v>12</v>
      </c>
      <c r="C62" s="14" t="s">
        <v>64</v>
      </c>
      <c r="D62" s="38">
        <v>49995</v>
      </c>
      <c r="E62" s="36">
        <v>238027.9</v>
      </c>
      <c r="F62" s="36">
        <v>237619.3</v>
      </c>
      <c r="G62" s="38">
        <v>66211.600000000006</v>
      </c>
      <c r="H62" s="37">
        <f t="shared" si="0"/>
        <v>27.816739130160794</v>
      </c>
      <c r="I62" s="37">
        <f t="shared" si="1"/>
        <v>27.864571606767637</v>
      </c>
      <c r="J62" s="37">
        <f t="shared" si="2"/>
        <v>132.43644364436443</v>
      </c>
    </row>
    <row r="63" spans="1:10" ht="30.75" customHeight="1" x14ac:dyDescent="0.2">
      <c r="A63" s="12" t="s">
        <v>26</v>
      </c>
      <c r="B63" s="15" t="s">
        <v>14</v>
      </c>
      <c r="C63" s="14" t="s">
        <v>65</v>
      </c>
      <c r="D63" s="38">
        <v>29200</v>
      </c>
      <c r="E63" s="36">
        <v>106519.1</v>
      </c>
      <c r="F63" s="36">
        <v>106519.1</v>
      </c>
      <c r="G63" s="38">
        <v>43378.6</v>
      </c>
      <c r="H63" s="37">
        <f t="shared" si="0"/>
        <v>40.723776299274022</v>
      </c>
      <c r="I63" s="37">
        <f t="shared" si="1"/>
        <v>40.723776299274022</v>
      </c>
      <c r="J63" s="37">
        <f t="shared" si="2"/>
        <v>148.55684931506849</v>
      </c>
    </row>
    <row r="64" spans="1:10" ht="30.75" customHeight="1" x14ac:dyDescent="0.2">
      <c r="A64" s="12" t="s">
        <v>26</v>
      </c>
      <c r="B64" s="15" t="s">
        <v>35</v>
      </c>
      <c r="C64" s="14" t="s">
        <v>97</v>
      </c>
      <c r="D64" s="38">
        <v>0</v>
      </c>
      <c r="E64" s="36">
        <v>0</v>
      </c>
      <c r="F64" s="36">
        <v>0</v>
      </c>
      <c r="G64" s="38">
        <v>0</v>
      </c>
      <c r="H64" s="42" t="s">
        <v>107</v>
      </c>
      <c r="I64" s="42" t="s">
        <v>107</v>
      </c>
      <c r="J64" s="42" t="s">
        <v>107</v>
      </c>
    </row>
    <row r="65" spans="1:10" ht="17.25" customHeight="1" x14ac:dyDescent="0.2">
      <c r="A65" s="12" t="s">
        <v>26</v>
      </c>
      <c r="B65" s="15" t="s">
        <v>26</v>
      </c>
      <c r="C65" s="14" t="s">
        <v>66</v>
      </c>
      <c r="D65" s="38">
        <v>951936.1</v>
      </c>
      <c r="E65" s="36">
        <v>3405775.8</v>
      </c>
      <c r="F65" s="36">
        <v>4278691.8</v>
      </c>
      <c r="G65" s="38">
        <v>1218590.3</v>
      </c>
      <c r="H65" s="37">
        <f t="shared" si="0"/>
        <v>35.780109189806332</v>
      </c>
      <c r="I65" s="37">
        <f t="shared" si="1"/>
        <v>28.480441147922832</v>
      </c>
      <c r="J65" s="37">
        <f t="shared" si="2"/>
        <v>128.01177516011842</v>
      </c>
    </row>
    <row r="66" spans="1:10" ht="14.25" x14ac:dyDescent="0.2">
      <c r="A66" s="5" t="s">
        <v>18</v>
      </c>
      <c r="B66" s="5" t="s">
        <v>4</v>
      </c>
      <c r="C66" s="6" t="s">
        <v>67</v>
      </c>
      <c r="D66" s="33">
        <f t="shared" ref="D66" si="18">SUM(D67:D71)</f>
        <v>3680896.5</v>
      </c>
      <c r="E66" s="33">
        <f t="shared" ref="E66:G66" si="19">SUM(E67:E71)</f>
        <v>17389022.100000001</v>
      </c>
      <c r="F66" s="33">
        <f t="shared" si="19"/>
        <v>17415148</v>
      </c>
      <c r="G66" s="33">
        <f t="shared" si="19"/>
        <v>4214540.3999999994</v>
      </c>
      <c r="H66" s="34">
        <f t="shared" si="0"/>
        <v>24.236787875495306</v>
      </c>
      <c r="I66" s="34">
        <f t="shared" si="1"/>
        <v>24.200428270836397</v>
      </c>
      <c r="J66" s="34">
        <f t="shared" si="2"/>
        <v>114.49766109968044</v>
      </c>
    </row>
    <row r="67" spans="1:10" ht="15" x14ac:dyDescent="0.2">
      <c r="A67" s="11" t="s">
        <v>18</v>
      </c>
      <c r="B67" s="11" t="s">
        <v>3</v>
      </c>
      <c r="C67" s="8" t="s">
        <v>68</v>
      </c>
      <c r="D67" s="35">
        <v>100276.5</v>
      </c>
      <c r="E67" s="36">
        <v>455550.3</v>
      </c>
      <c r="F67" s="36">
        <v>455490.3</v>
      </c>
      <c r="G67" s="35">
        <v>106064.4</v>
      </c>
      <c r="H67" s="37">
        <f t="shared" si="0"/>
        <v>23.282697871124221</v>
      </c>
      <c r="I67" s="37">
        <f t="shared" si="1"/>
        <v>23.285764812115648</v>
      </c>
      <c r="J67" s="37">
        <f t="shared" si="2"/>
        <v>105.77194058428445</v>
      </c>
    </row>
    <row r="68" spans="1:10" ht="15" x14ac:dyDescent="0.2">
      <c r="A68" s="12" t="s">
        <v>18</v>
      </c>
      <c r="B68" s="12" t="s">
        <v>6</v>
      </c>
      <c r="C68" s="13" t="s">
        <v>69</v>
      </c>
      <c r="D68" s="38">
        <v>435941.3</v>
      </c>
      <c r="E68" s="36">
        <v>1914047.2</v>
      </c>
      <c r="F68" s="36">
        <v>1913647.9</v>
      </c>
      <c r="G68" s="38">
        <v>450256.9</v>
      </c>
      <c r="H68" s="37">
        <f t="shared" si="0"/>
        <v>23.523813832804123</v>
      </c>
      <c r="I68" s="37">
        <f t="shared" si="1"/>
        <v>23.528722290030473</v>
      </c>
      <c r="J68" s="37">
        <f t="shared" si="2"/>
        <v>103.28383660827731</v>
      </c>
    </row>
    <row r="69" spans="1:10" ht="15" x14ac:dyDescent="0.2">
      <c r="A69" s="12" t="s">
        <v>18</v>
      </c>
      <c r="B69" s="12" t="s">
        <v>8</v>
      </c>
      <c r="C69" s="13" t="s">
        <v>70</v>
      </c>
      <c r="D69" s="38">
        <v>2331105</v>
      </c>
      <c r="E69" s="36">
        <v>9239668.5999999996</v>
      </c>
      <c r="F69" s="36">
        <v>9248438.3000000007</v>
      </c>
      <c r="G69" s="38">
        <v>2262532.7999999998</v>
      </c>
      <c r="H69" s="37">
        <f t="shared" si="0"/>
        <v>24.487163966032288</v>
      </c>
      <c r="I69" s="37">
        <f t="shared" si="1"/>
        <v>24.463944361287457</v>
      </c>
      <c r="J69" s="37">
        <f t="shared" si="2"/>
        <v>97.058382183556716</v>
      </c>
    </row>
    <row r="70" spans="1:10" ht="15" x14ac:dyDescent="0.2">
      <c r="A70" s="12" t="s">
        <v>18</v>
      </c>
      <c r="B70" s="12" t="s">
        <v>10</v>
      </c>
      <c r="C70" s="14" t="s">
        <v>71</v>
      </c>
      <c r="D70" s="38">
        <v>677899.1</v>
      </c>
      <c r="E70" s="36">
        <v>4865172.7</v>
      </c>
      <c r="F70" s="36">
        <v>4865172.5999999996</v>
      </c>
      <c r="G70" s="38">
        <v>1264418.1000000001</v>
      </c>
      <c r="H70" s="37">
        <f t="shared" si="0"/>
        <v>25.989171977389415</v>
      </c>
      <c r="I70" s="37">
        <f t="shared" si="1"/>
        <v>25.989172511577497</v>
      </c>
      <c r="J70" s="37">
        <f t="shared" si="2"/>
        <v>186.52010306548573</v>
      </c>
    </row>
    <row r="71" spans="1:10" ht="16.5" customHeight="1" x14ac:dyDescent="0.2">
      <c r="A71" s="12" t="s">
        <v>18</v>
      </c>
      <c r="B71" s="19" t="s">
        <v>14</v>
      </c>
      <c r="C71" s="13" t="s">
        <v>72</v>
      </c>
      <c r="D71" s="38">
        <v>135674.6</v>
      </c>
      <c r="E71" s="36">
        <v>914583.3</v>
      </c>
      <c r="F71" s="36">
        <v>932398.9</v>
      </c>
      <c r="G71" s="38">
        <v>131268.20000000001</v>
      </c>
      <c r="H71" s="37">
        <f t="shared" si="0"/>
        <v>14.352787766844202</v>
      </c>
      <c r="I71" s="37">
        <f t="shared" si="1"/>
        <v>14.078545137708765</v>
      </c>
      <c r="J71" s="37">
        <f t="shared" si="2"/>
        <v>96.752229230821399</v>
      </c>
    </row>
    <row r="72" spans="1:10" ht="14.25" x14ac:dyDescent="0.2">
      <c r="A72" s="16" t="s">
        <v>73</v>
      </c>
      <c r="B72" s="16" t="s">
        <v>4</v>
      </c>
      <c r="C72" s="17" t="s">
        <v>74</v>
      </c>
      <c r="D72" s="39">
        <f t="shared" ref="D72" si="20">SUM(D73:D76)</f>
        <v>326994.40000000002</v>
      </c>
      <c r="E72" s="39">
        <f t="shared" ref="E72:G72" si="21">SUM(E73:E76)</f>
        <v>1547362.4000000001</v>
      </c>
      <c r="F72" s="39">
        <f t="shared" si="21"/>
        <v>1589490.2</v>
      </c>
      <c r="G72" s="39">
        <f t="shared" si="21"/>
        <v>224290.4</v>
      </c>
      <c r="H72" s="34">
        <f t="shared" si="0"/>
        <v>14.495014225497529</v>
      </c>
      <c r="I72" s="34">
        <f t="shared" si="1"/>
        <v>14.110838808568937</v>
      </c>
      <c r="J72" s="34">
        <f t="shared" si="2"/>
        <v>68.591511047283987</v>
      </c>
    </row>
    <row r="73" spans="1:10" ht="15" x14ac:dyDescent="0.2">
      <c r="A73" s="12" t="s">
        <v>73</v>
      </c>
      <c r="B73" s="12" t="s">
        <v>3</v>
      </c>
      <c r="C73" s="13" t="s">
        <v>75</v>
      </c>
      <c r="D73" s="38">
        <v>924.2</v>
      </c>
      <c r="E73" s="36">
        <v>29312.3</v>
      </c>
      <c r="F73" s="36">
        <v>34149.300000000003</v>
      </c>
      <c r="G73" s="38">
        <v>720</v>
      </c>
      <c r="H73" s="37">
        <f t="shared" si="0"/>
        <v>2.4563067381269978</v>
      </c>
      <c r="I73" s="37">
        <f t="shared" si="1"/>
        <v>2.1083887517460091</v>
      </c>
      <c r="J73" s="37">
        <f t="shared" si="2"/>
        <v>77.905215321359009</v>
      </c>
    </row>
    <row r="74" spans="1:10" ht="15" x14ac:dyDescent="0.2">
      <c r="A74" s="12" t="s">
        <v>73</v>
      </c>
      <c r="B74" s="12" t="s">
        <v>6</v>
      </c>
      <c r="C74" s="13" t="s">
        <v>76</v>
      </c>
      <c r="D74" s="38">
        <v>137252.20000000001</v>
      </c>
      <c r="E74" s="36">
        <v>536219.6</v>
      </c>
      <c r="F74" s="36">
        <v>574991.5</v>
      </c>
      <c r="G74" s="38">
        <v>14536.4</v>
      </c>
      <c r="H74" s="37">
        <f t="shared" si="0"/>
        <v>2.7109042638501091</v>
      </c>
      <c r="I74" s="37">
        <f t="shared" si="1"/>
        <v>2.5281069372329852</v>
      </c>
      <c r="J74" s="37">
        <f t="shared" si="2"/>
        <v>10.591014205965369</v>
      </c>
    </row>
    <row r="75" spans="1:10" ht="15" x14ac:dyDescent="0.2">
      <c r="A75" s="12" t="s">
        <v>73</v>
      </c>
      <c r="B75" s="12" t="s">
        <v>8</v>
      </c>
      <c r="C75" s="13" t="s">
        <v>77</v>
      </c>
      <c r="D75" s="38">
        <v>176457.7</v>
      </c>
      <c r="E75" s="36">
        <v>921854.8</v>
      </c>
      <c r="F75" s="36">
        <v>919548.2</v>
      </c>
      <c r="G75" s="38">
        <v>193015</v>
      </c>
      <c r="H75" s="37">
        <f t="shared" si="0"/>
        <v>20.937679122568976</v>
      </c>
      <c r="I75" s="37">
        <f t="shared" si="1"/>
        <v>20.990199317447416</v>
      </c>
      <c r="J75" s="37">
        <f t="shared" si="2"/>
        <v>109.3831552831075</v>
      </c>
    </row>
    <row r="76" spans="1:10" ht="16.5" customHeight="1" x14ac:dyDescent="0.2">
      <c r="A76" s="12" t="s">
        <v>73</v>
      </c>
      <c r="B76" s="12" t="s">
        <v>12</v>
      </c>
      <c r="C76" s="13" t="s">
        <v>78</v>
      </c>
      <c r="D76" s="38">
        <v>12360.3</v>
      </c>
      <c r="E76" s="36">
        <v>59975.7</v>
      </c>
      <c r="F76" s="36">
        <v>60801.2</v>
      </c>
      <c r="G76" s="38">
        <v>16019</v>
      </c>
      <c r="H76" s="37">
        <f t="shared" si="0"/>
        <v>26.709150539301753</v>
      </c>
      <c r="I76" s="37">
        <f t="shared" si="1"/>
        <v>26.346519476589279</v>
      </c>
      <c r="J76" s="37">
        <f t="shared" si="2"/>
        <v>129.60041422942808</v>
      </c>
    </row>
    <row r="77" spans="1:10" ht="14.25" x14ac:dyDescent="0.2">
      <c r="A77" s="16" t="s">
        <v>39</v>
      </c>
      <c r="B77" s="16" t="s">
        <v>4</v>
      </c>
      <c r="C77" s="17" t="s">
        <v>79</v>
      </c>
      <c r="D77" s="39">
        <f t="shared" ref="D77" si="22">SUM(D78:D80)</f>
        <v>98270.9</v>
      </c>
      <c r="E77" s="39">
        <f t="shared" ref="E77:G77" si="23">SUM(E78:E80)</f>
        <v>428258.10000000003</v>
      </c>
      <c r="F77" s="39">
        <f t="shared" si="23"/>
        <v>428258.10000000003</v>
      </c>
      <c r="G77" s="39">
        <f t="shared" si="23"/>
        <v>90258.700000000012</v>
      </c>
      <c r="H77" s="34">
        <f t="shared" ref="H77:H86" si="24">G77/E77*100</f>
        <v>21.075771830118335</v>
      </c>
      <c r="I77" s="34">
        <f t="shared" ref="I77:I86" si="25">G77/F77*100</f>
        <v>21.075771830118335</v>
      </c>
      <c r="J77" s="34">
        <f t="shared" ref="J77:J86" si="26">G77/D77*100</f>
        <v>91.846823423821306</v>
      </c>
    </row>
    <row r="78" spans="1:10" ht="15" x14ac:dyDescent="0.2">
      <c r="A78" s="12" t="s">
        <v>39</v>
      </c>
      <c r="B78" s="12" t="s">
        <v>3</v>
      </c>
      <c r="C78" s="13" t="s">
        <v>80</v>
      </c>
      <c r="D78" s="38">
        <v>59401.4</v>
      </c>
      <c r="E78" s="36">
        <v>233818.2</v>
      </c>
      <c r="F78" s="36">
        <v>233818.2</v>
      </c>
      <c r="G78" s="38">
        <v>50035.3</v>
      </c>
      <c r="H78" s="37">
        <f t="shared" si="24"/>
        <v>21.399232395083018</v>
      </c>
      <c r="I78" s="37">
        <f t="shared" si="25"/>
        <v>21.399232395083018</v>
      </c>
      <c r="J78" s="37">
        <f t="shared" si="26"/>
        <v>84.232526506109281</v>
      </c>
    </row>
    <row r="79" spans="1:10" ht="15" x14ac:dyDescent="0.2">
      <c r="A79" s="12" t="s">
        <v>39</v>
      </c>
      <c r="B79" s="12" t="s">
        <v>6</v>
      </c>
      <c r="C79" s="13" t="s">
        <v>81</v>
      </c>
      <c r="D79" s="38">
        <v>38189.5</v>
      </c>
      <c r="E79" s="36">
        <v>180729.1</v>
      </c>
      <c r="F79" s="36">
        <v>180729.1</v>
      </c>
      <c r="G79" s="38">
        <v>39623.4</v>
      </c>
      <c r="H79" s="37">
        <f t="shared" si="24"/>
        <v>21.924194830826913</v>
      </c>
      <c r="I79" s="37">
        <f t="shared" si="25"/>
        <v>21.924194830826913</v>
      </c>
      <c r="J79" s="37">
        <f t="shared" si="26"/>
        <v>103.75469697168069</v>
      </c>
    </row>
    <row r="80" spans="1:10" ht="16.5" customHeight="1" x14ac:dyDescent="0.2">
      <c r="A80" s="12" t="s">
        <v>39</v>
      </c>
      <c r="B80" s="12" t="s">
        <v>10</v>
      </c>
      <c r="C80" s="13" t="s">
        <v>82</v>
      </c>
      <c r="D80" s="38">
        <v>680</v>
      </c>
      <c r="E80" s="36">
        <v>13710.8</v>
      </c>
      <c r="F80" s="36">
        <v>13710.8</v>
      </c>
      <c r="G80" s="38">
        <v>600</v>
      </c>
      <c r="H80" s="37">
        <f t="shared" si="24"/>
        <v>4.3761122618665578</v>
      </c>
      <c r="I80" s="37">
        <f t="shared" si="25"/>
        <v>4.3761122618665578</v>
      </c>
      <c r="J80" s="37">
        <f t="shared" si="26"/>
        <v>88.235294117647058</v>
      </c>
    </row>
    <row r="81" spans="1:10" ht="31.5" x14ac:dyDescent="0.2">
      <c r="A81" s="20" t="s">
        <v>20</v>
      </c>
      <c r="B81" s="20" t="s">
        <v>4</v>
      </c>
      <c r="C81" s="21" t="s">
        <v>105</v>
      </c>
      <c r="D81" s="39">
        <f t="shared" ref="D81:G81" si="27">D82</f>
        <v>0</v>
      </c>
      <c r="E81" s="39">
        <f t="shared" si="27"/>
        <v>28908</v>
      </c>
      <c r="F81" s="39">
        <f t="shared" si="27"/>
        <v>28908</v>
      </c>
      <c r="G81" s="39">
        <f t="shared" si="27"/>
        <v>0</v>
      </c>
      <c r="H81" s="34">
        <f t="shared" si="24"/>
        <v>0</v>
      </c>
      <c r="I81" s="34">
        <f t="shared" si="25"/>
        <v>0</v>
      </c>
      <c r="J81" s="43" t="s">
        <v>107</v>
      </c>
    </row>
    <row r="82" spans="1:10" ht="30" customHeight="1" x14ac:dyDescent="0.2">
      <c r="A82" s="12" t="s">
        <v>20</v>
      </c>
      <c r="B82" s="12" t="s">
        <v>3</v>
      </c>
      <c r="C82" s="13" t="s">
        <v>106</v>
      </c>
      <c r="D82" s="38">
        <v>0</v>
      </c>
      <c r="E82" s="36">
        <v>28908</v>
      </c>
      <c r="F82" s="36">
        <v>28908</v>
      </c>
      <c r="G82" s="38">
        <v>0</v>
      </c>
      <c r="H82" s="37">
        <f t="shared" si="24"/>
        <v>0</v>
      </c>
      <c r="I82" s="37">
        <f t="shared" si="25"/>
        <v>0</v>
      </c>
      <c r="J82" s="42" t="s">
        <v>107</v>
      </c>
    </row>
    <row r="83" spans="1:10" ht="46.5" customHeight="1" x14ac:dyDescent="0.2">
      <c r="A83" s="5" t="s">
        <v>27</v>
      </c>
      <c r="B83" s="5" t="s">
        <v>4</v>
      </c>
      <c r="C83" s="6" t="s">
        <v>98</v>
      </c>
      <c r="D83" s="39">
        <f t="shared" ref="D83" si="28">SUM(D84:D86)</f>
        <v>565354.1</v>
      </c>
      <c r="E83" s="39">
        <f t="shared" ref="E83:G83" si="29">SUM(E84:E86)</f>
        <v>2531763.7000000002</v>
      </c>
      <c r="F83" s="39">
        <f t="shared" si="29"/>
        <v>2734257.1</v>
      </c>
      <c r="G83" s="39">
        <f t="shared" si="29"/>
        <v>462561.6</v>
      </c>
      <c r="H83" s="34">
        <f t="shared" si="24"/>
        <v>18.270330678965021</v>
      </c>
      <c r="I83" s="34">
        <f t="shared" si="25"/>
        <v>16.917267948211599</v>
      </c>
      <c r="J83" s="34">
        <f t="shared" si="26"/>
        <v>81.818032273932388</v>
      </c>
    </row>
    <row r="84" spans="1:10" ht="45" x14ac:dyDescent="0.2">
      <c r="A84" s="7" t="s">
        <v>27</v>
      </c>
      <c r="B84" s="19" t="s">
        <v>3</v>
      </c>
      <c r="C84" s="8" t="s">
        <v>83</v>
      </c>
      <c r="D84" s="35">
        <v>198837.4</v>
      </c>
      <c r="E84" s="36">
        <v>596512.30000000005</v>
      </c>
      <c r="F84" s="36">
        <v>596512.30000000005</v>
      </c>
      <c r="G84" s="35">
        <v>156759.79999999999</v>
      </c>
      <c r="H84" s="37">
        <f t="shared" si="24"/>
        <v>26.279391053629571</v>
      </c>
      <c r="I84" s="37">
        <f t="shared" si="25"/>
        <v>26.279391053629571</v>
      </c>
      <c r="J84" s="37">
        <f t="shared" si="26"/>
        <v>78.838186377411887</v>
      </c>
    </row>
    <row r="85" spans="1:10" ht="15" x14ac:dyDescent="0.25">
      <c r="A85" s="7" t="s">
        <v>27</v>
      </c>
      <c r="B85" s="40" t="s">
        <v>6</v>
      </c>
      <c r="C85" s="41" t="s">
        <v>84</v>
      </c>
      <c r="D85" s="35">
        <v>0</v>
      </c>
      <c r="E85" s="36">
        <v>241230</v>
      </c>
      <c r="F85" s="36">
        <v>241230</v>
      </c>
      <c r="G85" s="35">
        <v>0</v>
      </c>
      <c r="H85" s="37">
        <f t="shared" si="24"/>
        <v>0</v>
      </c>
      <c r="I85" s="37">
        <f t="shared" si="25"/>
        <v>0</v>
      </c>
      <c r="J85" s="42" t="s">
        <v>107</v>
      </c>
    </row>
    <row r="86" spans="1:10" ht="18" customHeight="1" x14ac:dyDescent="0.2">
      <c r="A86" s="22">
        <v>14</v>
      </c>
      <c r="B86" s="23" t="s">
        <v>8</v>
      </c>
      <c r="C86" s="24" t="s">
        <v>85</v>
      </c>
      <c r="D86" s="37">
        <v>366516.7</v>
      </c>
      <c r="E86" s="36">
        <v>1694021.4</v>
      </c>
      <c r="F86" s="36">
        <v>1896514.8</v>
      </c>
      <c r="G86" s="37">
        <v>305801.8</v>
      </c>
      <c r="H86" s="37">
        <f t="shared" si="24"/>
        <v>18.051826263824058</v>
      </c>
      <c r="I86" s="37">
        <f t="shared" si="25"/>
        <v>16.124408836672405</v>
      </c>
      <c r="J86" s="37">
        <f t="shared" si="26"/>
        <v>83.434615666898665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7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2021-06-24T05:24:44Z</cp:lastPrinted>
  <dcterms:created xsi:type="dcterms:W3CDTF">2017-11-22T08:09:54Z</dcterms:created>
  <dcterms:modified xsi:type="dcterms:W3CDTF">2021-06-24T05:27:11Z</dcterms:modified>
</cp:coreProperties>
</file>