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доходы!$A$1:$G$25</definedName>
  </definedNames>
  <calcPr calcId="145621"/>
</workbook>
</file>

<file path=xl/calcChain.xml><?xml version="1.0" encoding="utf-8"?>
<calcChain xmlns="http://schemas.openxmlformats.org/spreadsheetml/2006/main">
  <c r="D7" i="1" l="1"/>
  <c r="C7" i="1"/>
  <c r="C8" i="1"/>
  <c r="D8" i="1"/>
  <c r="E7" i="1"/>
  <c r="E8" i="1"/>
  <c r="E16" i="1"/>
  <c r="D19" i="1" l="1"/>
  <c r="D18" i="1" s="1"/>
  <c r="D6" i="1" l="1"/>
  <c r="F25" i="1" l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E19" i="1"/>
  <c r="E18" i="1" s="1"/>
  <c r="E6" i="1" l="1"/>
  <c r="C19" i="1" l="1"/>
  <c r="F19" i="1" s="1"/>
  <c r="F8" i="1"/>
  <c r="F7" i="1"/>
  <c r="C18" i="1" l="1"/>
  <c r="F18" i="1" s="1"/>
  <c r="C6" i="1" l="1"/>
  <c r="F6" i="1" s="1"/>
</calcChain>
</file>

<file path=xl/sharedStrings.xml><?xml version="1.0" encoding="utf-8"?>
<sst xmlns="http://schemas.openxmlformats.org/spreadsheetml/2006/main" count="58" uniqueCount="56">
  <si>
    <t/>
  </si>
  <si>
    <t>тыс. рублей</t>
  </si>
  <si>
    <t>Наименование</t>
  </si>
  <si>
    <t>группа, подгруппа, статья доходов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</si>
  <si>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</si>
  <si>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</si>
  <si>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</si>
  <si>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</si>
  <si>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</si>
  <si>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</si>
  <si>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</si>
  <si>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</si>
  <si>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</si>
  <si>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</si>
  <si>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</si>
  <si>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</si>
  <si>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</si>
  <si>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</si>
  <si>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</si>
  <si>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</si>
  <si>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</si>
  <si>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</si>
  <si>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</si>
  <si>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</si>
  <si>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</si>
  <si>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</si>
  <si>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</si>
  <si>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</si>
  <si>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</si>
  <si>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</si>
  <si>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</si>
  <si>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</si>
  <si>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</si>
  <si>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</si>
  <si>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</si>
  <si>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</si>
  <si>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</si>
  <si>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</si>
  <si>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Запланированные значения в соответствии с Законом Калужской области от 18.12.2015 № 36-ОЗ (в ред. Законов от 29.08.2016 № 109-ОЗ, от 15.12.2016 № 147-ОЗ)</t>
  </si>
  <si>
    <t>Исполнено за 2016 год</t>
  </si>
  <si>
    <t>% исполнения  от первоначально запланированных значений</t>
  </si>
  <si>
    <t>Сведения о фактических поступлениях доходов в областной бюджет по видам доходов за 2016 год в сравнении с запланированными значениями на 2016 год</t>
  </si>
  <si>
    <t>Пояснения различий между первоначально утвержденными значениями и фактическими значениями (если отклонения составляют 5 % и более)</t>
  </si>
  <si>
    <t>Первоначально утвержденные значения в соответствии с Законом Калужской области от 18.12.2015 № 36-ОЗ</t>
  </si>
  <si>
    <t>В связи с дополнительным поступлением средств от государственной корпорации - Фонд содействия реформированию ЖКХ</t>
  </si>
  <si>
    <t>Поступления снизились в связи с сокращением выдачи лицензий в результате эпидемии животных.</t>
  </si>
  <si>
    <t>Увеличение за счет роста прибыли прибыльных организаций, а также снижения возвратов переплаты по налогу по сравнению с 2015 годом</t>
  </si>
  <si>
    <t>Увеличение за счет роста поступлений акцизов на нефтепродукты в связи с изменением федерального законодательства, а также поступлений акцизов на пиво в связи с увеличением ставки налога.</t>
  </si>
  <si>
    <t>Невыполнение плановых показателей в связи с изменением срока уплаты налога.</t>
  </si>
  <si>
    <t>Недовыполнение плановых показателей по налогу на имущество организаций связано с заявлением в 2016 году крупными плательщиками налоговой льготы.</t>
  </si>
  <si>
    <t>Невыполнение плановых показателей в основном за счет сокращения  поступлений денежных взысканий (штрафов) за нарушения законодательства Российской Федерации о безопасности дорожного движения.</t>
  </si>
  <si>
    <t>Уменьшение прочих безвозмездных поступлений в сумме 1 720 млн. рублей связано с уточнением кода вида доходов. Кроме того, уменьшение связано с разницей между возвращенными в федеральный бюджет и ФФОМС средств и поступлением в доход областного бюджета остатков, по которым сохранялась потребность в 2016 году, поступлением в областной бюджет невостребованных остатков целевых средств на счетах местных бюджетов.</t>
  </si>
  <si>
    <t>Увеличение за счет дополнительных поступлений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</t>
  </si>
  <si>
    <t xml:space="preserve">Увеличение за счет дополнительных поступлений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год, а также за счет поступлений из бюджета г. Москвы </t>
  </si>
  <si>
    <t>Налог на добычу полезных ископаемых</t>
  </si>
  <si>
    <t>Увеличение поступлений за счет погашения задолженности в 2016 году  отдельными налогоплательщиками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</si>
</sst>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51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Arial"/>
      <family val="2"/>
    </font>
    <font>
      <sz val="11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7">
    <xf numFmtId="0" fontId="0" fillId="0" borderId="0">
      <alignment vertical="top" wrapText="1"/>
    </xf>
    <xf numFmtId="0" fontId="3" fillId="4" borderId="0"/>
    <xf numFmtId="165" fontId="7" fillId="0" borderId="2">
      <alignment wrapText="1"/>
    </xf>
    <xf numFmtId="165" fontId="8" fillId="0" borderId="3" applyBorder="0">
      <alignment wrapText="1"/>
    </xf>
    <xf numFmtId="165" fontId="9" fillId="0" borderId="3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  <xf numFmtId="0" fontId="14" fillId="0" borderId="0"/>
    <xf numFmtId="0" fontId="15" fillId="0" borderId="0">
      <alignment horizontal="left" vertical="top" wrapText="1"/>
    </xf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wrapText="1"/>
    </xf>
    <xf numFmtId="0" fontId="15" fillId="0" borderId="0">
      <alignment horizontal="right"/>
    </xf>
    <xf numFmtId="0" fontId="17" fillId="0" borderId="4">
      <alignment horizontal="center" vertical="center" wrapText="1"/>
    </xf>
    <xf numFmtId="0" fontId="15" fillId="0" borderId="4">
      <alignment horizontal="center" vertical="center" shrinkToFit="1"/>
    </xf>
    <xf numFmtId="49" fontId="17" fillId="5" borderId="4">
      <alignment horizontal="left" wrapText="1"/>
    </xf>
    <xf numFmtId="49" fontId="18" fillId="5" borderId="4">
      <alignment horizontal="left" wrapText="1"/>
    </xf>
    <xf numFmtId="0" fontId="17" fillId="5" borderId="4">
      <alignment horizontal="left"/>
    </xf>
    <xf numFmtId="0" fontId="15" fillId="0" borderId="5"/>
    <xf numFmtId="0" fontId="15" fillId="0" borderId="0">
      <alignment horizontal="left" wrapText="1"/>
    </xf>
    <xf numFmtId="49" fontId="17" fillId="5" borderId="4">
      <alignment horizontal="center" wrapText="1"/>
    </xf>
    <xf numFmtId="49" fontId="18" fillId="5" borderId="4">
      <alignment horizontal="center" wrapText="1"/>
    </xf>
    <xf numFmtId="4" fontId="17" fillId="5" borderId="4">
      <alignment horizontal="right" shrinkToFit="1"/>
    </xf>
    <xf numFmtId="4" fontId="18" fillId="5" borderId="4">
      <alignment horizontal="right" shrinkToFit="1"/>
    </xf>
    <xf numFmtId="0" fontId="22" fillId="0" borderId="0"/>
    <xf numFmtId="0" fontId="15" fillId="0" borderId="0"/>
    <xf numFmtId="0" fontId="15" fillId="0" borderId="6"/>
    <xf numFmtId="0" fontId="19" fillId="0" borderId="6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0" fillId="6" borderId="0"/>
    <xf numFmtId="0" fontId="18" fillId="6" borderId="0"/>
    <xf numFmtId="0" fontId="20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26" fillId="0" borderId="4">
      <alignment horizontal="right"/>
    </xf>
    <xf numFmtId="0" fontId="15" fillId="5" borderId="0">
      <alignment horizontal="left" vertical="top" wrapText="1"/>
    </xf>
    <xf numFmtId="0" fontId="15" fillId="5" borderId="0">
      <alignment horizontal="left" vertical="top" wrapText="1"/>
    </xf>
    <xf numFmtId="0" fontId="18" fillId="5" borderId="0">
      <alignment horizontal="left" vertical="top" wrapText="1"/>
    </xf>
    <xf numFmtId="0" fontId="18" fillId="5" borderId="0">
      <alignment horizontal="left" vertical="top" wrapText="1"/>
    </xf>
    <xf numFmtId="0" fontId="24" fillId="5" borderId="0">
      <alignment horizontal="center" wrapText="1"/>
    </xf>
    <xf numFmtId="0" fontId="17" fillId="5" borderId="0">
      <alignment horizontal="center"/>
    </xf>
    <xf numFmtId="0" fontId="27" fillId="5" borderId="0">
      <alignment horizontal="right"/>
    </xf>
    <xf numFmtId="0" fontId="17" fillId="5" borderId="11">
      <alignment horizontal="center" vertical="center" wrapText="1"/>
    </xf>
    <xf numFmtId="0" fontId="17" fillId="5" borderId="9">
      <alignment horizontal="center" vertical="center" shrinkToFit="1"/>
    </xf>
    <xf numFmtId="0" fontId="17" fillId="5" borderId="11">
      <alignment horizontal="center" vertical="center" shrinkToFit="1"/>
    </xf>
    <xf numFmtId="0" fontId="17" fillId="5" borderId="8">
      <alignment horizontal="center" vertical="center" shrinkToFit="1"/>
    </xf>
    <xf numFmtId="0" fontId="24" fillId="5" borderId="7">
      <alignment horizontal="right"/>
    </xf>
    <xf numFmtId="0" fontId="17" fillId="5" borderId="7">
      <alignment horizontal="left"/>
    </xf>
    <xf numFmtId="4" fontId="17" fillId="5" borderId="7">
      <alignment horizontal="right" vertical="top" shrinkToFit="1"/>
    </xf>
    <xf numFmtId="1" fontId="17" fillId="5" borderId="4">
      <alignment horizontal="left" vertical="center" wrapText="1"/>
    </xf>
    <xf numFmtId="1" fontId="17" fillId="5" borderId="4">
      <alignment horizontal="center" vertical="center" wrapText="1"/>
    </xf>
    <xf numFmtId="4" fontId="17" fillId="5" borderId="4">
      <alignment horizontal="right" vertical="center" shrinkToFit="1"/>
    </xf>
    <xf numFmtId="1" fontId="18" fillId="5" borderId="4">
      <alignment horizontal="left" vertical="center" wrapText="1"/>
    </xf>
    <xf numFmtId="1" fontId="18" fillId="5" borderId="4">
      <alignment horizontal="center" vertical="center" wrapText="1"/>
    </xf>
    <xf numFmtId="4" fontId="18" fillId="5" borderId="4">
      <alignment horizontal="right" vertical="center" shrinkToFit="1"/>
    </xf>
    <xf numFmtId="0" fontId="20" fillId="0" borderId="0"/>
    <xf numFmtId="0" fontId="20" fillId="0" borderId="0"/>
    <xf numFmtId="0" fontId="15" fillId="6" borderId="0"/>
    <xf numFmtId="0" fontId="27" fillId="5" borderId="0">
      <alignment wrapText="1"/>
    </xf>
    <xf numFmtId="0" fontId="15" fillId="6" borderId="10"/>
    <xf numFmtId="0" fontId="18" fillId="5" borderId="12"/>
    <xf numFmtId="0" fontId="18" fillId="5" borderId="12">
      <alignment horizontal="left" vertical="center"/>
    </xf>
    <xf numFmtId="0" fontId="15" fillId="6" borderId="5"/>
    <xf numFmtId="0" fontId="15" fillId="6" borderId="13"/>
    <xf numFmtId="0" fontId="15" fillId="5" borderId="5"/>
    <xf numFmtId="0" fontId="15" fillId="5" borderId="0">
      <alignment horizontal="left" wrapText="1"/>
    </xf>
    <xf numFmtId="0" fontId="18" fillId="5" borderId="14"/>
    <xf numFmtId="0" fontId="18" fillId="5" borderId="14">
      <alignment horizontal="center" vertical="center"/>
    </xf>
    <xf numFmtId="0" fontId="18" fillId="5" borderId="15"/>
    <xf numFmtId="0" fontId="18" fillId="5" borderId="15">
      <alignment vertical="center"/>
    </xf>
    <xf numFmtId="0" fontId="15" fillId="5" borderId="0"/>
    <xf numFmtId="0" fontId="16" fillId="5" borderId="0">
      <alignment horizontal="center"/>
    </xf>
    <xf numFmtId="0" fontId="15" fillId="5" borderId="0">
      <alignment wrapText="1"/>
    </xf>
    <xf numFmtId="0" fontId="15" fillId="5" borderId="0">
      <alignment horizontal="right"/>
    </xf>
    <xf numFmtId="0" fontId="15" fillId="5" borderId="16"/>
    <xf numFmtId="0" fontId="15" fillId="5" borderId="6"/>
    <xf numFmtId="0" fontId="15" fillId="6" borderId="6"/>
    <xf numFmtId="0" fontId="19" fillId="0" borderId="4">
      <alignment horizontal="center" vertical="center" wrapText="1"/>
    </xf>
    <xf numFmtId="0" fontId="15" fillId="0" borderId="0"/>
    <xf numFmtId="0" fontId="15" fillId="0" borderId="0"/>
    <xf numFmtId="0" fontId="15" fillId="0" borderId="0">
      <alignment horizontal="left" vertical="top" wrapText="1"/>
    </xf>
    <xf numFmtId="0" fontId="15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wrapText="1"/>
    </xf>
    <xf numFmtId="0" fontId="15" fillId="0" borderId="0">
      <alignment horizontal="right"/>
    </xf>
    <xf numFmtId="0" fontId="15" fillId="6" borderId="13"/>
    <xf numFmtId="0" fontId="15" fillId="0" borderId="4">
      <alignment horizontal="center" vertical="center" wrapText="1"/>
    </xf>
    <xf numFmtId="0" fontId="15" fillId="0" borderId="6"/>
    <xf numFmtId="0" fontId="15" fillId="0" borderId="4">
      <alignment horizontal="center" vertical="center" shrinkToFit="1"/>
    </xf>
    <xf numFmtId="0" fontId="15" fillId="6" borderId="5"/>
    <xf numFmtId="0" fontId="19" fillId="0" borderId="4">
      <alignment horizontal="left"/>
    </xf>
    <xf numFmtId="4" fontId="19" fillId="7" borderId="4">
      <alignment horizontal="right" vertical="top" shrinkToFit="1"/>
    </xf>
    <xf numFmtId="0" fontId="15" fillId="6" borderId="14"/>
    <xf numFmtId="0" fontId="15" fillId="0" borderId="5"/>
    <xf numFmtId="0" fontId="15" fillId="0" borderId="0">
      <alignment horizontal="left" wrapText="1"/>
    </xf>
    <xf numFmtId="49" fontId="15" fillId="0" borderId="4">
      <alignment horizontal="left" vertical="top" wrapText="1"/>
    </xf>
    <xf numFmtId="4" fontId="15" fillId="8" borderId="4">
      <alignment horizontal="right" vertical="top" shrinkToFit="1"/>
    </xf>
    <xf numFmtId="0" fontId="15" fillId="6" borderId="14">
      <alignment horizontal="center"/>
    </xf>
    <xf numFmtId="0" fontId="15" fillId="6" borderId="0">
      <alignment horizontal="center"/>
    </xf>
    <xf numFmtId="4" fontId="15" fillId="0" borderId="4">
      <alignment horizontal="right" vertical="top" shrinkToFit="1"/>
    </xf>
    <xf numFmtId="49" fontId="19" fillId="0" borderId="4">
      <alignment horizontal="left" vertical="top" wrapText="1"/>
    </xf>
    <xf numFmtId="0" fontId="15" fillId="6" borderId="0">
      <alignment horizontal="left"/>
    </xf>
    <xf numFmtId="4" fontId="15" fillId="0" borderId="6">
      <alignment horizontal="right" shrinkToFit="1"/>
    </xf>
    <xf numFmtId="4" fontId="15" fillId="0" borderId="0">
      <alignment horizontal="right" shrinkToFit="1"/>
    </xf>
    <xf numFmtId="0" fontId="15" fillId="6" borderId="5">
      <alignment horizontal="center"/>
    </xf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wrapText="1"/>
    </xf>
    <xf numFmtId="0" fontId="15" fillId="0" borderId="0">
      <alignment horizontal="right"/>
    </xf>
    <xf numFmtId="0" fontId="17" fillId="0" borderId="4">
      <alignment horizontal="center" vertical="center" wrapText="1"/>
    </xf>
    <xf numFmtId="0" fontId="28" fillId="5" borderId="4">
      <alignment horizontal="center" vertical="center" shrinkToFit="1"/>
    </xf>
    <xf numFmtId="49" fontId="17" fillId="5" borderId="4">
      <alignment wrapText="1"/>
    </xf>
    <xf numFmtId="49" fontId="18" fillId="5" borderId="4">
      <alignment wrapText="1"/>
    </xf>
    <xf numFmtId="0" fontId="17" fillId="5" borderId="4">
      <alignment horizontal="left"/>
    </xf>
    <xf numFmtId="0" fontId="15" fillId="0" borderId="5"/>
    <xf numFmtId="0" fontId="15" fillId="0" borderId="0">
      <alignment horizontal="left" wrapText="1"/>
    </xf>
    <xf numFmtId="49" fontId="17" fillId="5" borderId="4">
      <alignment horizontal="center" wrapText="1"/>
    </xf>
    <xf numFmtId="49" fontId="18" fillId="5" borderId="4">
      <alignment horizontal="center" wrapText="1"/>
    </xf>
    <xf numFmtId="4" fontId="17" fillId="5" borderId="4">
      <alignment horizontal="right" shrinkToFit="1"/>
    </xf>
    <xf numFmtId="4" fontId="18" fillId="5" borderId="4">
      <alignment horizontal="right" shrinkToFit="1"/>
    </xf>
    <xf numFmtId="4" fontId="17" fillId="5" borderId="4">
      <alignment horizontal="right" vertical="top" shrinkToFit="1"/>
    </xf>
    <xf numFmtId="0" fontId="15" fillId="0" borderId="0"/>
    <xf numFmtId="0" fontId="15" fillId="0" borderId="6"/>
    <xf numFmtId="0" fontId="22" fillId="0" borderId="0"/>
    <xf numFmtId="0" fontId="22" fillId="0" borderId="0"/>
    <xf numFmtId="0" fontId="20" fillId="6" borderId="0"/>
    <xf numFmtId="0" fontId="29" fillId="6" borderId="0"/>
    <xf numFmtId="0" fontId="20" fillId="0" borderId="0"/>
    <xf numFmtId="0" fontId="17" fillId="5" borderId="4">
      <alignment horizontal="center" vertical="center" wrapText="1"/>
    </xf>
    <xf numFmtId="49" fontId="17" fillId="5" borderId="4">
      <alignment horizontal="left" wrapText="1"/>
    </xf>
    <xf numFmtId="0" fontId="30" fillId="0" borderId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3" fillId="14" borderId="17" applyNumberFormat="0" applyAlignment="0" applyProtection="0"/>
    <xf numFmtId="0" fontId="34" fillId="27" borderId="18" applyNumberFormat="0" applyAlignment="0" applyProtection="0"/>
    <xf numFmtId="0" fontId="35" fillId="27" borderId="17" applyNumberFormat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28" borderId="23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8" fillId="0" borderId="0"/>
    <xf numFmtId="0" fontId="3" fillId="0" borderId="0"/>
    <xf numFmtId="0" fontId="10" fillId="0" borderId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0" borderId="24" applyNumberFormat="0" applyFont="0" applyAlignment="0" applyProtection="0"/>
    <xf numFmtId="9" fontId="10" fillId="0" borderId="0" applyFont="0" applyFill="0" applyBorder="0" applyAlignment="0" applyProtection="0"/>
    <xf numFmtId="0" fontId="45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7" fillId="1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</cellStyleXfs>
  <cellXfs count="51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6" fillId="3" borderId="0" xfId="0" applyFont="1" applyFill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4" fillId="3" borderId="26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5" fillId="0" borderId="26" xfId="0" applyNumberFormat="1" applyFont="1" applyFill="1" applyBorder="1" applyAlignment="1">
      <alignment horizontal="right" wrapText="1"/>
    </xf>
    <xf numFmtId="4" fontId="18" fillId="0" borderId="26" xfId="66" applyNumberFormat="1" applyFont="1" applyFill="1" applyBorder="1" applyAlignment="1" applyProtection="1">
      <alignment horizontal="right" shrinkToFit="1"/>
    </xf>
    <xf numFmtId="164" fontId="5" fillId="3" borderId="26" xfId="0" applyNumberFormat="1" applyFont="1" applyFill="1" applyBorder="1" applyAlignment="1">
      <alignment horizontal="right" wrapText="1"/>
    </xf>
    <xf numFmtId="164" fontId="23" fillId="0" borderId="26" xfId="46" applyNumberFormat="1" applyFont="1" applyFill="1" applyBorder="1" applyAlignment="1" applyProtection="1">
      <alignment horizontal="right"/>
    </xf>
    <xf numFmtId="0" fontId="4" fillId="3" borderId="32" xfId="0" applyFont="1" applyFill="1" applyBorder="1" applyAlignment="1">
      <alignment horizontal="center" wrapText="1"/>
    </xf>
    <xf numFmtId="49" fontId="5" fillId="3" borderId="32" xfId="0" applyNumberFormat="1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1" fillId="3" borderId="35" xfId="1" applyFont="1" applyFill="1" applyBorder="1" applyAlignment="1">
      <alignment horizontal="right"/>
    </xf>
    <xf numFmtId="0" fontId="4" fillId="3" borderId="36" xfId="0" applyFont="1" applyFill="1" applyBorder="1" applyAlignment="1">
      <alignment wrapText="1"/>
    </xf>
    <xf numFmtId="0" fontId="5" fillId="3" borderId="36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164" fontId="5" fillId="0" borderId="39" xfId="0" applyNumberFormat="1" applyFont="1" applyFill="1" applyBorder="1" applyAlignment="1">
      <alignment horizontal="right" wrapText="1"/>
    </xf>
    <xf numFmtId="164" fontId="4" fillId="0" borderId="39" xfId="0" applyNumberFormat="1" applyFont="1" applyFill="1" applyBorder="1" applyAlignment="1">
      <alignment horizontal="right" wrapText="1"/>
    </xf>
    <xf numFmtId="164" fontId="4" fillId="3" borderId="35" xfId="0" applyNumberFormat="1" applyFont="1" applyFill="1" applyBorder="1" applyAlignment="1">
      <alignment horizontal="right" wrapText="1"/>
    </xf>
    <xf numFmtId="164" fontId="5" fillId="0" borderId="36" xfId="0" applyNumberFormat="1" applyFont="1" applyFill="1" applyBorder="1" applyAlignment="1">
      <alignment horizontal="right" wrapText="1"/>
    </xf>
    <xf numFmtId="164" fontId="5" fillId="0" borderId="36" xfId="0" applyNumberFormat="1" applyFont="1" applyFill="1" applyBorder="1" applyAlignment="1">
      <alignment horizontal="left" wrapText="1"/>
    </xf>
    <xf numFmtId="164" fontId="4" fillId="3" borderId="36" xfId="0" applyNumberFormat="1" applyFont="1" applyFill="1" applyBorder="1" applyAlignment="1">
      <alignment horizontal="right" wrapText="1"/>
    </xf>
    <xf numFmtId="164" fontId="5" fillId="31" borderId="36" xfId="0" applyNumberFormat="1" applyFont="1" applyFill="1" applyBorder="1" applyAlignment="1">
      <alignment horizontal="right" wrapText="1"/>
    </xf>
    <xf numFmtId="0" fontId="49" fillId="0" borderId="36" xfId="195" applyFont="1" applyFill="1" applyBorder="1" applyAlignment="1">
      <alignment wrapText="1"/>
    </xf>
    <xf numFmtId="0" fontId="49" fillId="0" borderId="36" xfId="196" applyFont="1" applyFill="1" applyBorder="1" applyAlignment="1">
      <alignment wrapText="1"/>
    </xf>
    <xf numFmtId="164" fontId="5" fillId="31" borderId="36" xfId="0" applyNumberFormat="1" applyFont="1" applyFill="1" applyBorder="1" applyAlignment="1">
      <alignment horizontal="left" wrapText="1"/>
    </xf>
    <xf numFmtId="3" fontId="49" fillId="0" borderId="34" xfId="196" applyNumberFormat="1" applyFont="1" applyFill="1" applyBorder="1" applyAlignment="1" applyProtection="1">
      <alignment horizontal="left" wrapText="1"/>
      <protection locked="0"/>
    </xf>
    <xf numFmtId="0" fontId="4" fillId="0" borderId="30" xfId="0" applyFont="1" applyFill="1" applyBorder="1" applyAlignment="1">
      <alignment horizontal="center" wrapText="1"/>
    </xf>
    <xf numFmtId="164" fontId="5" fillId="3" borderId="28" xfId="0" applyNumberFormat="1" applyFont="1" applyFill="1" applyBorder="1" applyAlignment="1">
      <alignment horizontal="right" wrapText="1"/>
    </xf>
    <xf numFmtId="164" fontId="5" fillId="0" borderId="28" xfId="0" applyNumberFormat="1" applyFont="1" applyFill="1" applyBorder="1" applyAlignment="1">
      <alignment horizontal="right" wrapText="1"/>
    </xf>
    <xf numFmtId="164" fontId="5" fillId="0" borderId="38" xfId="0" applyNumberFormat="1" applyFont="1" applyFill="1" applyBorder="1" applyAlignment="1">
      <alignment horizontal="right" wrapText="1"/>
    </xf>
    <xf numFmtId="0" fontId="2" fillId="3" borderId="31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164" fontId="4" fillId="0" borderId="36" xfId="0" applyNumberFormat="1" applyFont="1" applyFill="1" applyBorder="1" applyAlignment="1">
      <alignment horizontal="right" wrapText="1"/>
    </xf>
    <xf numFmtId="0" fontId="50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97">
    <cellStyle name="20% - Акцент1 2" xfId="144"/>
    <cellStyle name="20% - Акцент2 2" xfId="145"/>
    <cellStyle name="20% - Акцент3 2" xfId="146"/>
    <cellStyle name="20% - Акцент4 2" xfId="147"/>
    <cellStyle name="20% - Акцент5 2" xfId="148"/>
    <cellStyle name="20% - Акцент6 2" xfId="149"/>
    <cellStyle name="40% - Акцент1 2" xfId="150"/>
    <cellStyle name="40% - Акцент2 2" xfId="151"/>
    <cellStyle name="40% - Акцент3 2" xfId="152"/>
    <cellStyle name="40% - Акцент4 2" xfId="153"/>
    <cellStyle name="40% - Акцент5 2" xfId="154"/>
    <cellStyle name="40% - Акцент6 2" xfId="155"/>
    <cellStyle name="60% - Акцент1 2" xfId="156"/>
    <cellStyle name="60% - Акцент2 2" xfId="157"/>
    <cellStyle name="60% - Акцент3 2" xfId="158"/>
    <cellStyle name="60% - Акцент4 2" xfId="159"/>
    <cellStyle name="60% - Акцент5 2" xfId="160"/>
    <cellStyle name="60% - Акцент6 2" xfId="161"/>
    <cellStyle name="br" xfId="31"/>
    <cellStyle name="col" xfId="32"/>
    <cellStyle name="st32" xfId="89"/>
    <cellStyle name="style0" xfId="33"/>
    <cellStyle name="style0 2" xfId="136"/>
    <cellStyle name="style0 3" xfId="90"/>
    <cellStyle name="style0 4" xfId="67"/>
    <cellStyle name="td" xfId="34"/>
    <cellStyle name="td 2" xfId="137"/>
    <cellStyle name="td 3" xfId="91"/>
    <cellStyle name="td 4" xfId="68"/>
    <cellStyle name="tr" xfId="35"/>
    <cellStyle name="xl21" xfId="36"/>
    <cellStyle name="xl21 2" xfId="138"/>
    <cellStyle name="xl21 3" xfId="69"/>
    <cellStyle name="xl22" xfId="11"/>
    <cellStyle name="xl22 2" xfId="92"/>
    <cellStyle name="xl22 3" xfId="47"/>
    <cellStyle name="xl23" xfId="12"/>
    <cellStyle name="xl23 2" xfId="118"/>
    <cellStyle name="xl23 3" xfId="93"/>
    <cellStyle name="xl23 4" xfId="48"/>
    <cellStyle name="xl24" xfId="13"/>
    <cellStyle name="xl24 2" xfId="119"/>
    <cellStyle name="xl24 3" xfId="94"/>
    <cellStyle name="xl24 4" xfId="51"/>
    <cellStyle name="xl25" xfId="14"/>
    <cellStyle name="xl25 2" xfId="120"/>
    <cellStyle name="xl25 3" xfId="95"/>
    <cellStyle name="xl25 4" xfId="52"/>
    <cellStyle name="xl26" xfId="15"/>
    <cellStyle name="xl26 2" xfId="121"/>
    <cellStyle name="xl26 3" xfId="96"/>
    <cellStyle name="xl26 4" xfId="70"/>
    <cellStyle name="xl27" xfId="16"/>
    <cellStyle name="xl27 2" xfId="122"/>
    <cellStyle name="xl27 3" xfId="97"/>
    <cellStyle name="xl27 4" xfId="53"/>
    <cellStyle name="xl28" xfId="17"/>
    <cellStyle name="xl28 2" xfId="141"/>
    <cellStyle name="xl28 3" xfId="123"/>
    <cellStyle name="xl28 4" xfId="98"/>
    <cellStyle name="xl28 5" xfId="71"/>
    <cellStyle name="xl29" xfId="37"/>
    <cellStyle name="xl29 2" xfId="124"/>
    <cellStyle name="xl29 3" xfId="99"/>
    <cellStyle name="xl29 4" xfId="54"/>
    <cellStyle name="xl30" xfId="18"/>
    <cellStyle name="xl30 2" xfId="139"/>
    <cellStyle name="xl30 3" xfId="100"/>
    <cellStyle name="xl30 4" xfId="55"/>
    <cellStyle name="xl31" xfId="19"/>
    <cellStyle name="xl31 2" xfId="142"/>
    <cellStyle name="xl31 3" xfId="125"/>
    <cellStyle name="xl31 4" xfId="101"/>
    <cellStyle name="xl31 5" xfId="58"/>
    <cellStyle name="xl32" xfId="20"/>
    <cellStyle name="xl32 2" xfId="126"/>
    <cellStyle name="xl32 3" xfId="102"/>
    <cellStyle name="xl32 4" xfId="72"/>
    <cellStyle name="xl33" xfId="21"/>
    <cellStyle name="xl33 2" xfId="127"/>
    <cellStyle name="xl33 3" xfId="103"/>
    <cellStyle name="xl33 4" xfId="61"/>
    <cellStyle name="xl34" xfId="22"/>
    <cellStyle name="xl34 2" xfId="46"/>
    <cellStyle name="xl34 2 2" xfId="128"/>
    <cellStyle name="xl34 3" xfId="104"/>
    <cellStyle name="xl34 4" xfId="73"/>
    <cellStyle name="xl35" xfId="23"/>
    <cellStyle name="xl35 2" xfId="129"/>
    <cellStyle name="xl35 3" xfId="105"/>
    <cellStyle name="xl35 4" xfId="64"/>
    <cellStyle name="xl36" xfId="24"/>
    <cellStyle name="xl36 2" xfId="130"/>
    <cellStyle name="xl36 3" xfId="106"/>
    <cellStyle name="xl36 4" xfId="74"/>
    <cellStyle name="xl37" xfId="38"/>
    <cellStyle name="xl37 2" xfId="140"/>
    <cellStyle name="xl37 3" xfId="107"/>
    <cellStyle name="xl37 4" xfId="75"/>
    <cellStyle name="xl38" xfId="25"/>
    <cellStyle name="xl38 2" xfId="131"/>
    <cellStyle name="xl38 3" xfId="108"/>
    <cellStyle name="xl38 4" xfId="76"/>
    <cellStyle name="xl39" xfId="26"/>
    <cellStyle name="xl39 2" xfId="132"/>
    <cellStyle name="xl39 3" xfId="109"/>
    <cellStyle name="xl39 4" xfId="77"/>
    <cellStyle name="xl40" xfId="27"/>
    <cellStyle name="xl40 2" xfId="133"/>
    <cellStyle name="xl40 3" xfId="110"/>
    <cellStyle name="xl40 4" xfId="56"/>
    <cellStyle name="xl41" xfId="28"/>
    <cellStyle name="xl41 2" xfId="134"/>
    <cellStyle name="xl41 3" xfId="111"/>
    <cellStyle name="xl41 4" xfId="59"/>
    <cellStyle name="xl42" xfId="29"/>
    <cellStyle name="xl42 2" xfId="135"/>
    <cellStyle name="xl42 3" xfId="112"/>
    <cellStyle name="xl42 4" xfId="78"/>
    <cellStyle name="xl43" xfId="30"/>
    <cellStyle name="xl43 2" xfId="113"/>
    <cellStyle name="xl43 3" xfId="62"/>
    <cellStyle name="xl44" xfId="79"/>
    <cellStyle name="xl44 2" xfId="114"/>
    <cellStyle name="xl45" xfId="65"/>
    <cellStyle name="xl45 2" xfId="115"/>
    <cellStyle name="xl46" xfId="49"/>
    <cellStyle name="xl46 2" xfId="116"/>
    <cellStyle name="xl47" xfId="50"/>
    <cellStyle name="xl47 2" xfId="117"/>
    <cellStyle name="xl48" xfId="57"/>
    <cellStyle name="xl49" xfId="60"/>
    <cellStyle name="xl50" xfId="80"/>
    <cellStyle name="xl51" xfId="63"/>
    <cellStyle name="xl52" xfId="81"/>
    <cellStyle name="xl53" xfId="66"/>
    <cellStyle name="xl54" xfId="82"/>
    <cellStyle name="xl55" xfId="83"/>
    <cellStyle name="xl56" xfId="84"/>
    <cellStyle name="xl57" xfId="85"/>
    <cellStyle name="xl58" xfId="86"/>
    <cellStyle name="xl59" xfId="87"/>
    <cellStyle name="xl60" xfId="88"/>
    <cellStyle name="Акцент1 2" xfId="162"/>
    <cellStyle name="Акцент2 2" xfId="163"/>
    <cellStyle name="Акцент3 2" xfId="164"/>
    <cellStyle name="Акцент4 2" xfId="165"/>
    <cellStyle name="Акцент5 2" xfId="166"/>
    <cellStyle name="Акцент6 2" xfId="167"/>
    <cellStyle name="Ввод  2" xfId="168"/>
    <cellStyle name="Вывод 2" xfId="169"/>
    <cellStyle name="Вычисление 2" xfId="170"/>
    <cellStyle name="Денежный 2" xfId="43"/>
    <cellStyle name="Денежный 3" xfId="45"/>
    <cellStyle name="Денежный 4" xfId="42"/>
    <cellStyle name="Денежный 4 2" xfId="194"/>
    <cellStyle name="Заголовок 1 2" xfId="171"/>
    <cellStyle name="Заголовок 2 2" xfId="172"/>
    <cellStyle name="Заголовок 3 2" xfId="173"/>
    <cellStyle name="Заголовок 4 2" xfId="174"/>
    <cellStyle name="ЗГ1" xfId="2"/>
    <cellStyle name="ЗГ2" xfId="3"/>
    <cellStyle name="ЗГ3" xfId="4"/>
    <cellStyle name="Итог 2" xfId="175"/>
    <cellStyle name="Контрольная ячейка 2" xfId="176"/>
    <cellStyle name="Название 2" xfId="177"/>
    <cellStyle name="Нейтральный 2" xfId="178"/>
    <cellStyle name="Обычный" xfId="0" builtinId="0"/>
    <cellStyle name="Обычный 10" xfId="196"/>
    <cellStyle name="Обычный 14" xfId="5"/>
    <cellStyle name="Обычный 2" xfId="6"/>
    <cellStyle name="Обычный 2 2" xfId="40"/>
    <cellStyle name="Обычный 2 3" xfId="179"/>
    <cellStyle name="Обычный 2_Лист1" xfId="180"/>
    <cellStyle name="Обычный 3" xfId="1"/>
    <cellStyle name="Обычный 3 2" xfId="181"/>
    <cellStyle name="Обычный 4" xfId="7"/>
    <cellStyle name="Обычный 4 2" xfId="191"/>
    <cellStyle name="Обычный 5" xfId="10"/>
    <cellStyle name="Обычный 5 2" xfId="192"/>
    <cellStyle name="Обычный 6" xfId="39"/>
    <cellStyle name="Обычный 6 2" xfId="190"/>
    <cellStyle name="Обычный 7" xfId="193"/>
    <cellStyle name="Обычный 8" xfId="143"/>
    <cellStyle name="Обычный 9" xfId="195"/>
    <cellStyle name="Плохой 2" xfId="182"/>
    <cellStyle name="Пояснение 2" xfId="183"/>
    <cellStyle name="Примечание 2" xfId="8"/>
    <cellStyle name="Примечание 2 2" xfId="184"/>
    <cellStyle name="Процентный 2" xfId="44"/>
    <cellStyle name="Процентный 2 2" xfId="189"/>
    <cellStyle name="Процентный 2 3" xfId="185"/>
    <cellStyle name="Процентный 3" xfId="41"/>
    <cellStyle name="Связанная ячейка 2" xfId="186"/>
    <cellStyle name="ТЕКСТ" xfId="9"/>
    <cellStyle name="Текст предупреждения 2" xfId="187"/>
    <cellStyle name="Хороший 2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9" sqref="G9"/>
    </sheetView>
  </sheetViews>
  <sheetFormatPr defaultRowHeight="12.75" x14ac:dyDescent="0.2"/>
  <cols>
    <col min="1" max="1" width="47.6640625" style="1" customWidth="1"/>
    <col min="2" max="2" width="18.1640625" style="1" customWidth="1"/>
    <col min="3" max="4" width="28.83203125" style="1" customWidth="1"/>
    <col min="5" max="5" width="20.33203125" style="1" customWidth="1"/>
    <col min="6" max="6" width="16.83203125" style="1" customWidth="1"/>
    <col min="7" max="7" width="59.6640625" style="1" customWidth="1"/>
    <col min="8" max="9" width="11.6640625" style="1" bestFit="1" customWidth="1"/>
    <col min="10" max="16384" width="9.33203125" style="1"/>
  </cols>
  <sheetData>
    <row r="1" spans="1:7" ht="2.25" customHeight="1" x14ac:dyDescent="0.2">
      <c r="A1" s="42" t="s">
        <v>41</v>
      </c>
      <c r="B1" s="42"/>
      <c r="C1" s="42"/>
      <c r="D1" s="42"/>
      <c r="E1" s="42"/>
      <c r="F1" s="42"/>
      <c r="G1" s="42"/>
    </row>
    <row r="2" spans="1:7" ht="38.25" customHeight="1" x14ac:dyDescent="0.2">
      <c r="A2" s="42"/>
      <c r="B2" s="42"/>
      <c r="C2" s="42"/>
      <c r="D2" s="42"/>
      <c r="E2" s="42"/>
      <c r="F2" s="42"/>
      <c r="G2" s="42"/>
    </row>
    <row r="3" spans="1:7" ht="13.5" customHeight="1" thickBot="1" x14ac:dyDescent="0.25">
      <c r="A3" s="1" t="s">
        <v>0</v>
      </c>
      <c r="E3" s="2"/>
      <c r="F3" s="2"/>
      <c r="G3" s="2" t="s">
        <v>1</v>
      </c>
    </row>
    <row r="4" spans="1:7" ht="33" customHeight="1" x14ac:dyDescent="0.2">
      <c r="A4" s="43" t="s">
        <v>2</v>
      </c>
      <c r="B4" s="47" t="s">
        <v>3</v>
      </c>
      <c r="C4" s="49" t="s">
        <v>43</v>
      </c>
      <c r="D4" s="49" t="s">
        <v>38</v>
      </c>
      <c r="E4" s="49" t="s">
        <v>39</v>
      </c>
      <c r="F4" s="45" t="s">
        <v>40</v>
      </c>
      <c r="G4" s="43" t="s">
        <v>42</v>
      </c>
    </row>
    <row r="5" spans="1:7" ht="44.25" customHeight="1" thickBot="1" x14ac:dyDescent="0.25">
      <c r="A5" s="44"/>
      <c r="B5" s="48"/>
      <c r="C5" s="50"/>
      <c r="D5" s="50"/>
      <c r="E5" s="50"/>
      <c r="F5" s="46"/>
      <c r="G5" s="44"/>
    </row>
    <row r="6" spans="1:7" s="39" customFormat="1" ht="21" customHeight="1" x14ac:dyDescent="0.3">
      <c r="A6" s="17" t="s">
        <v>4</v>
      </c>
      <c r="B6" s="38"/>
      <c r="C6" s="6">
        <f>C7+C18</f>
        <v>39832796.700000003</v>
      </c>
      <c r="D6" s="6">
        <f>D7+D18</f>
        <v>48110947</v>
      </c>
      <c r="E6" s="6">
        <f>E7+E18</f>
        <v>48368475.100000009</v>
      </c>
      <c r="F6" s="24">
        <f t="shared" ref="F6:F25" si="0">E6/C6*100</f>
        <v>121.42877002658466</v>
      </c>
      <c r="G6" s="25"/>
    </row>
    <row r="7" spans="1:7" s="41" customFormat="1" ht="32.25" customHeight="1" x14ac:dyDescent="0.25">
      <c r="A7" s="18" t="s">
        <v>5</v>
      </c>
      <c r="B7" s="11" t="s">
        <v>6</v>
      </c>
      <c r="C7" s="6">
        <f t="shared" ref="C7:D7" si="1">C8+C17</f>
        <v>33667759</v>
      </c>
      <c r="D7" s="6">
        <f t="shared" si="1"/>
        <v>34559973</v>
      </c>
      <c r="E7" s="6">
        <f>E8+E17</f>
        <v>35789934.400000006</v>
      </c>
      <c r="F7" s="24">
        <f t="shared" si="0"/>
        <v>106.30328677355688</v>
      </c>
      <c r="G7" s="40"/>
    </row>
    <row r="8" spans="1:7" s="3" customFormat="1" ht="18" customHeight="1" x14ac:dyDescent="0.25">
      <c r="A8" s="19" t="s">
        <v>7</v>
      </c>
      <c r="B8" s="12"/>
      <c r="C8" s="7">
        <f>SUM(C9:C16)</f>
        <v>32707809</v>
      </c>
      <c r="D8" s="7">
        <f>SUM(D9:D16)</f>
        <v>33600023</v>
      </c>
      <c r="E8" s="7">
        <f>SUM(E9:E16)</f>
        <v>34929897.300000004</v>
      </c>
      <c r="F8" s="23">
        <f t="shared" si="0"/>
        <v>106.79375466574359</v>
      </c>
      <c r="G8" s="26"/>
    </row>
    <row r="9" spans="1:7" ht="45" customHeight="1" x14ac:dyDescent="0.25">
      <c r="A9" s="19" t="s">
        <v>8</v>
      </c>
      <c r="B9" s="12" t="s">
        <v>9</v>
      </c>
      <c r="C9" s="7">
        <v>7089236</v>
      </c>
      <c r="D9" s="7">
        <v>7312292</v>
      </c>
      <c r="E9" s="8">
        <v>8235228</v>
      </c>
      <c r="F9" s="23">
        <f t="shared" si="0"/>
        <v>116.16523980863383</v>
      </c>
      <c r="G9" s="27" t="s">
        <v>46</v>
      </c>
    </row>
    <row r="10" spans="1:7" ht="15.75" x14ac:dyDescent="0.25">
      <c r="A10" s="19" t="s">
        <v>10</v>
      </c>
      <c r="B10" s="12" t="s">
        <v>11</v>
      </c>
      <c r="C10" s="7">
        <v>13341781</v>
      </c>
      <c r="D10" s="7">
        <v>13341781</v>
      </c>
      <c r="E10" s="8">
        <v>12919658.6</v>
      </c>
      <c r="F10" s="23">
        <f t="shared" si="0"/>
        <v>96.836086576447329</v>
      </c>
      <c r="G10" s="26"/>
    </row>
    <row r="11" spans="1:7" ht="60" customHeight="1" x14ac:dyDescent="0.25">
      <c r="A11" s="19" t="s">
        <v>12</v>
      </c>
      <c r="B11" s="13" t="s">
        <v>13</v>
      </c>
      <c r="C11" s="7">
        <v>6933903</v>
      </c>
      <c r="D11" s="7">
        <v>7603061</v>
      </c>
      <c r="E11" s="7">
        <v>8778002</v>
      </c>
      <c r="F11" s="23">
        <f t="shared" si="0"/>
        <v>126.5953965609268</v>
      </c>
      <c r="G11" s="27" t="s">
        <v>47</v>
      </c>
    </row>
    <row r="12" spans="1:7" ht="57.75" customHeight="1" x14ac:dyDescent="0.25">
      <c r="A12" s="19" t="s">
        <v>14</v>
      </c>
      <c r="B12" s="13" t="s">
        <v>15</v>
      </c>
      <c r="C12" s="7">
        <v>4116533</v>
      </c>
      <c r="D12" s="7">
        <v>4116533</v>
      </c>
      <c r="E12" s="8">
        <v>3843541.1</v>
      </c>
      <c r="F12" s="23">
        <f t="shared" si="0"/>
        <v>93.36840248821035</v>
      </c>
      <c r="G12" s="27" t="s">
        <v>49</v>
      </c>
    </row>
    <row r="13" spans="1:7" ht="31.5" x14ac:dyDescent="0.25">
      <c r="A13" s="19" t="s">
        <v>16</v>
      </c>
      <c r="B13" s="13" t="s">
        <v>17</v>
      </c>
      <c r="C13" s="7">
        <v>896648</v>
      </c>
      <c r="D13" s="7">
        <v>896648</v>
      </c>
      <c r="E13" s="8">
        <v>803931.2</v>
      </c>
      <c r="F13" s="23">
        <f t="shared" si="0"/>
        <v>89.659621166834697</v>
      </c>
      <c r="G13" s="27" t="s">
        <v>48</v>
      </c>
    </row>
    <row r="14" spans="1:7" ht="47.25" x14ac:dyDescent="0.25">
      <c r="A14" s="19" t="s">
        <v>54</v>
      </c>
      <c r="B14" s="13" t="s">
        <v>18</v>
      </c>
      <c r="C14" s="7">
        <v>125700</v>
      </c>
      <c r="D14" s="7">
        <v>125700</v>
      </c>
      <c r="E14" s="8">
        <v>137722.4</v>
      </c>
      <c r="F14" s="23">
        <f t="shared" si="0"/>
        <v>109.56435958631663</v>
      </c>
      <c r="G14" s="27" t="s">
        <v>55</v>
      </c>
    </row>
    <row r="15" spans="1:7" ht="44.25" customHeight="1" x14ac:dyDescent="0.25">
      <c r="A15" s="19" t="s">
        <v>19</v>
      </c>
      <c r="B15" s="13" t="s">
        <v>20</v>
      </c>
      <c r="C15" s="7">
        <v>1700</v>
      </c>
      <c r="D15" s="7">
        <v>1700</v>
      </c>
      <c r="E15" s="8">
        <v>1046.5</v>
      </c>
      <c r="F15" s="23">
        <f t="shared" si="0"/>
        <v>61.558823529411768</v>
      </c>
      <c r="G15" s="27" t="s">
        <v>45</v>
      </c>
    </row>
    <row r="16" spans="1:7" ht="15.75" x14ac:dyDescent="0.25">
      <c r="A16" s="19" t="s">
        <v>21</v>
      </c>
      <c r="B16" s="13"/>
      <c r="C16" s="7">
        <v>202308</v>
      </c>
      <c r="D16" s="7">
        <v>202308</v>
      </c>
      <c r="E16" s="7">
        <f>208839.2+1928.3</f>
        <v>210767.5</v>
      </c>
      <c r="F16" s="23">
        <f t="shared" si="0"/>
        <v>104.18149554145164</v>
      </c>
      <c r="G16" s="26"/>
    </row>
    <row r="17" spans="1:7" s="3" customFormat="1" ht="74.25" customHeight="1" x14ac:dyDescent="0.25">
      <c r="A17" s="19" t="s">
        <v>22</v>
      </c>
      <c r="B17" s="12"/>
      <c r="C17" s="7">
        <v>959950</v>
      </c>
      <c r="D17" s="7">
        <v>959950</v>
      </c>
      <c r="E17" s="7">
        <v>860037.1</v>
      </c>
      <c r="F17" s="23">
        <f t="shared" si="0"/>
        <v>89.591864159591637</v>
      </c>
      <c r="G17" s="27" t="s">
        <v>50</v>
      </c>
    </row>
    <row r="18" spans="1:7" ht="20.45" customHeight="1" x14ac:dyDescent="0.25">
      <c r="A18" s="20" t="s">
        <v>23</v>
      </c>
      <c r="B18" s="14" t="s">
        <v>24</v>
      </c>
      <c r="C18" s="5">
        <f>C19+C24+C25</f>
        <v>6165037.7000000002</v>
      </c>
      <c r="D18" s="6">
        <f>D19+D24+D25</f>
        <v>13550973.999999998</v>
      </c>
      <c r="E18" s="6">
        <f>E19+E24+E25</f>
        <v>12578540.699999999</v>
      </c>
      <c r="F18" s="24">
        <f t="shared" si="0"/>
        <v>204.03023163994601</v>
      </c>
      <c r="G18" s="28"/>
    </row>
    <row r="19" spans="1:7" s="3" customFormat="1" ht="59.25" customHeight="1" x14ac:dyDescent="0.25">
      <c r="A19" s="21" t="s">
        <v>25</v>
      </c>
      <c r="B19" s="15" t="s">
        <v>26</v>
      </c>
      <c r="C19" s="9">
        <f>SUM(C20:C23)</f>
        <v>3799655.1000000006</v>
      </c>
      <c r="D19" s="7">
        <f>SUM(D20:D23)</f>
        <v>12853155.299999999</v>
      </c>
      <c r="E19" s="7">
        <f>SUM(E20:E23)</f>
        <v>12025332</v>
      </c>
      <c r="F19" s="23">
        <f t="shared" si="0"/>
        <v>316.48483042579312</v>
      </c>
      <c r="G19" s="29"/>
    </row>
    <row r="20" spans="1:7" ht="106.5" customHeight="1" x14ac:dyDescent="0.25">
      <c r="A20" s="21" t="s">
        <v>27</v>
      </c>
      <c r="B20" s="16" t="s">
        <v>28</v>
      </c>
      <c r="C20" s="9">
        <v>241604.1</v>
      </c>
      <c r="D20" s="7">
        <v>652777.80000000005</v>
      </c>
      <c r="E20" s="7">
        <v>652777.80000000005</v>
      </c>
      <c r="F20" s="23">
        <f t="shared" si="0"/>
        <v>270.18490166350654</v>
      </c>
      <c r="G20" s="30" t="s">
        <v>52</v>
      </c>
    </row>
    <row r="21" spans="1:7" ht="114" customHeight="1" x14ac:dyDescent="0.25">
      <c r="A21" s="21" t="s">
        <v>29</v>
      </c>
      <c r="B21" s="16" t="s">
        <v>30</v>
      </c>
      <c r="C21" s="9">
        <v>301395.09999999998</v>
      </c>
      <c r="D21" s="10">
        <v>5330523.9000000004</v>
      </c>
      <c r="E21" s="8">
        <v>4640116.4000000004</v>
      </c>
      <c r="F21" s="23">
        <f t="shared" si="0"/>
        <v>1539.5460642857167</v>
      </c>
      <c r="G21" s="30" t="s">
        <v>52</v>
      </c>
    </row>
    <row r="22" spans="1:7" ht="110.25" x14ac:dyDescent="0.25">
      <c r="A22" s="21" t="s">
        <v>31</v>
      </c>
      <c r="B22" s="16" t="s">
        <v>32</v>
      </c>
      <c r="C22" s="9">
        <v>3023177.7</v>
      </c>
      <c r="D22" s="10">
        <v>2725955.5</v>
      </c>
      <c r="E22" s="8">
        <v>2514930.1</v>
      </c>
      <c r="F22" s="23">
        <f t="shared" si="0"/>
        <v>83.188298855207876</v>
      </c>
      <c r="G22" s="30" t="s">
        <v>52</v>
      </c>
    </row>
    <row r="23" spans="1:7" ht="126" customHeight="1" x14ac:dyDescent="0.25">
      <c r="A23" s="21" t="s">
        <v>33</v>
      </c>
      <c r="B23" s="16" t="s">
        <v>34</v>
      </c>
      <c r="C23" s="9">
        <v>233478.2</v>
      </c>
      <c r="D23" s="10">
        <v>4143898.1</v>
      </c>
      <c r="E23" s="7">
        <v>4217507.7</v>
      </c>
      <c r="F23" s="23">
        <f t="shared" si="0"/>
        <v>1806.3817949598722</v>
      </c>
      <c r="G23" s="31" t="s">
        <v>53</v>
      </c>
    </row>
    <row r="24" spans="1:7" ht="48.75" customHeight="1" x14ac:dyDescent="0.25">
      <c r="A24" s="21" t="s">
        <v>35</v>
      </c>
      <c r="B24" s="15" t="s">
        <v>36</v>
      </c>
      <c r="C24" s="9">
        <v>645382.6</v>
      </c>
      <c r="D24" s="7">
        <v>882626</v>
      </c>
      <c r="E24" s="7">
        <v>882626</v>
      </c>
      <c r="F24" s="23">
        <f t="shared" si="0"/>
        <v>136.76011717700479</v>
      </c>
      <c r="G24" s="32" t="s">
        <v>44</v>
      </c>
    </row>
    <row r="25" spans="1:7" ht="154.5" customHeight="1" thickBot="1" x14ac:dyDescent="0.3">
      <c r="A25" s="22" t="s">
        <v>37</v>
      </c>
      <c r="B25" s="34"/>
      <c r="C25" s="35">
        <v>1720000</v>
      </c>
      <c r="D25" s="36">
        <v>-184807.3</v>
      </c>
      <c r="E25" s="36">
        <v>-329417.3</v>
      </c>
      <c r="F25" s="37">
        <f t="shared" si="0"/>
        <v>-19.152168604651163</v>
      </c>
      <c r="G25" s="33" t="s">
        <v>51</v>
      </c>
    </row>
    <row r="26" spans="1:7" x14ac:dyDescent="0.2">
      <c r="C26" s="4"/>
      <c r="D26" s="4"/>
      <c r="E26" s="4"/>
      <c r="F26" s="4"/>
      <c r="G26" s="4"/>
    </row>
  </sheetData>
  <mergeCells count="8">
    <mergeCell ref="A1:G2"/>
    <mergeCell ref="G4:G5"/>
    <mergeCell ref="F4:F5"/>
    <mergeCell ref="A4:A5"/>
    <mergeCell ref="B4:B5"/>
    <mergeCell ref="C4:C5"/>
    <mergeCell ref="E4:E5"/>
    <mergeCell ref="D4:D5"/>
  </mergeCells>
  <pageMargins left="0" right="0" top="0" bottom="0.19685039370078741" header="0" footer="0.11811023622047245"/>
  <pageSetup paperSize="9" scale="7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2017-06-02T12:31:17Z</cp:lastPrinted>
  <dcterms:created xsi:type="dcterms:W3CDTF">2016-06-14T14:48:33Z</dcterms:created>
  <dcterms:modified xsi:type="dcterms:W3CDTF">2017-06-02T12:31:19Z</dcterms:modified>
</cp:coreProperties>
</file>